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725" activeTab="0"/>
  </bookViews>
  <sheets>
    <sheet name="Sem Contrato de Patrocínio" sheetId="1" r:id="rId1"/>
  </sheets>
  <definedNames>
    <definedName name="_xlnm.Print_Titles" localSheetId="0">'Sem Contrato de Patrocínio'!$4:$8</definedName>
  </definedNames>
  <calcPr fullCalcOnLoad="1"/>
</workbook>
</file>

<file path=xl/sharedStrings.xml><?xml version="1.0" encoding="utf-8"?>
<sst xmlns="http://schemas.openxmlformats.org/spreadsheetml/2006/main" count="155" uniqueCount="120">
  <si>
    <t xml:space="preserve">1- N° </t>
  </si>
  <si>
    <t>2- Detalhamento ações</t>
  </si>
  <si>
    <t>5- Duração</t>
  </si>
  <si>
    <t>7 - Total</t>
  </si>
  <si>
    <t>Indique o item ou serviço que será contratado/utilizado</t>
  </si>
  <si>
    <t>col. 3 x col. 5 x col. 6</t>
  </si>
  <si>
    <t>ATIVIDADE(S) FIM</t>
  </si>
  <si>
    <t>Item</t>
  </si>
  <si>
    <t>Detalhamento</t>
  </si>
  <si>
    <t>Locação de espaços</t>
  </si>
  <si>
    <t>1.1</t>
  </si>
  <si>
    <t>Locação de ginásio esportivo</t>
  </si>
  <si>
    <t>Locação de ginásio esportivo com arquibancada, banheiro, brigada de incendio, segurança, limpeza, etc., para realização do I Festival IPACE.</t>
  </si>
  <si>
    <t>Dia(s)</t>
  </si>
  <si>
    <t>1.2</t>
  </si>
  <si>
    <t>Locação de ginásio esportivo com arquibancada, banheiro, brigada de incendio, segurança, limpeza, etc., para realização da I Apresentação IPACE de
Patinação Artística.</t>
  </si>
  <si>
    <t>Local para realização das atividades/aulas durante o projeto</t>
  </si>
  <si>
    <t>1.3</t>
  </si>
  <si>
    <t>Locação de quadra esportiva</t>
  </si>
  <si>
    <t>hora</t>
  </si>
  <si>
    <t>Divulgação/Promoção</t>
  </si>
  <si>
    <t>2.1</t>
  </si>
  <si>
    <t>Banners</t>
  </si>
  <si>
    <t>Unidade</t>
  </si>
  <si>
    <t>Produção de banners para
divulgação da inscrições do
projeto</t>
  </si>
  <si>
    <t>Criação de materia informativo sobre as atividades do projeto com a
finalidade de promover as
inscrições. Fichas de inscrição com informações.</t>
  </si>
  <si>
    <t>2.2</t>
  </si>
  <si>
    <t>Divulgação das inscrições para o projeto</t>
  </si>
  <si>
    <t>Serviço</t>
  </si>
  <si>
    <t xml:space="preserve"> Recursos Humanos - Atividade Fim</t>
  </si>
  <si>
    <t>3.1</t>
  </si>
  <si>
    <t>3.2</t>
  </si>
  <si>
    <t>3.3</t>
  </si>
  <si>
    <t>Recursos Humanos</t>
  </si>
  <si>
    <t>Assistente de aula</t>
  </si>
  <si>
    <t>Coordenador técnico</t>
  </si>
  <si>
    <t>Professor</t>
  </si>
  <si>
    <t>Mês</t>
  </si>
  <si>
    <t>Encargos Trabalhistas</t>
  </si>
  <si>
    <t>4.1</t>
  </si>
  <si>
    <t>4.2</t>
  </si>
  <si>
    <t>13. salário, reincidência de 13./ Férias, reincidência
de Férias, 50% do saldo FGTS por dispensa</t>
  </si>
  <si>
    <t>Despesas de recisão</t>
  </si>
  <si>
    <t>Encargos Sociais</t>
  </si>
  <si>
    <t>INSS (26.8%) e FGTS (8%)</t>
  </si>
  <si>
    <t>5.1</t>
  </si>
  <si>
    <t>Exames Médicos/Laboratoriais</t>
  </si>
  <si>
    <t>Exame médico para iniciar a atividade</t>
  </si>
  <si>
    <t>Exame médico com avaliação das condições para início das atividades</t>
  </si>
  <si>
    <t>Hospedagem/Alimentação</t>
  </si>
  <si>
    <t>1 Kit lanche para cada participante por dia de
atividade, contendo 1 sanduiche, 1 suco e 1 fruta.</t>
  </si>
  <si>
    <t>Alimentação - Lanche</t>
  </si>
  <si>
    <t>6.1</t>
  </si>
  <si>
    <t>Material Esportivo</t>
  </si>
  <si>
    <t>7.1</t>
  </si>
  <si>
    <t>7.2</t>
  </si>
  <si>
    <t>7.3</t>
  </si>
  <si>
    <t>7.4</t>
  </si>
  <si>
    <t>7.5</t>
  </si>
  <si>
    <t>Cama elástica de
4mt</t>
  </si>
  <si>
    <t>Joelheiras</t>
  </si>
  <si>
    <t>Locação de Patins
de Patinação
Artística</t>
  </si>
  <si>
    <t>Locação</t>
  </si>
  <si>
    <t>Locação por mês de cama elástica de 4 mt para
treinamento de impulsão e postura de saltos.</t>
  </si>
  <si>
    <t>Joelheiras para a prática das
atividades</t>
  </si>
  <si>
    <t>Locação de 120 pares de Patins para a Apresentação</t>
  </si>
  <si>
    <t>Locação de Patins para a prática das atividades. 70
Pares por Dia durante 80 dias.</t>
  </si>
  <si>
    <t>Locação de 120pares de Patins para a prática do
Festival</t>
  </si>
  <si>
    <t>Material / Premiação</t>
  </si>
  <si>
    <t>8.1</t>
  </si>
  <si>
    <t>8.2</t>
  </si>
  <si>
    <t>Certificado de Participação</t>
  </si>
  <si>
    <t>Certificados de Participação no Projeto</t>
  </si>
  <si>
    <t>Medalhas</t>
  </si>
  <si>
    <t>Medalhas entregues a todos os participantes</t>
  </si>
  <si>
    <t>Transporte / Locomoção</t>
  </si>
  <si>
    <t>9.1</t>
  </si>
  <si>
    <t>Transporte por van para as aulas</t>
  </si>
  <si>
    <t>Perua tipo escolar que realizará 6 viajens de ida e volta por dia de realização</t>
  </si>
  <si>
    <t>Uniformes</t>
  </si>
  <si>
    <t>10.1</t>
  </si>
  <si>
    <t>10.2</t>
  </si>
  <si>
    <t>10.3</t>
  </si>
  <si>
    <t>10.4</t>
  </si>
  <si>
    <t>Agasalho</t>
  </si>
  <si>
    <t>Camisetas</t>
  </si>
  <si>
    <t>Meias</t>
  </si>
  <si>
    <t>Roupa para apresentação</t>
  </si>
  <si>
    <t>Agasalho, calça e casaco</t>
  </si>
  <si>
    <t>2 camisetas por participantes</t>
  </si>
  <si>
    <t>4 pares de meias por participantes para serem usadas nos treinos</t>
  </si>
  <si>
    <t>Calça e camisa para meninos e colant para meninas</t>
  </si>
  <si>
    <t>TOTAL ATIVIDADE(S) FIM</t>
  </si>
  <si>
    <t>ATIVIDADE(S) MEIO</t>
  </si>
  <si>
    <t>INSS (26,8 %) e FGTS (8 %)</t>
  </si>
  <si>
    <t>Encargos de Recisão</t>
  </si>
  <si>
    <t>Material de Consumo/Expediente</t>
  </si>
  <si>
    <t>TOTAL ATIVIDADE MEIO + ATIVIDADE(S) FIM</t>
  </si>
  <si>
    <t>Papel sufite para as planilhas, lista de presença,
avaliações etc.</t>
  </si>
  <si>
    <t>Bloco de Papel Sufite de 500 folhas</t>
  </si>
  <si>
    <t>Recursos Humanos - Atividade Meio</t>
  </si>
  <si>
    <t>Serviços de Terceiros</t>
  </si>
  <si>
    <t>Secretária</t>
  </si>
  <si>
    <t>Contador</t>
  </si>
  <si>
    <t>porcentagem:</t>
  </si>
  <si>
    <t>TOTAL GERAL</t>
  </si>
  <si>
    <t>3- Quant.</t>
  </si>
  <si>
    <t>quant de cada item da coluna 2</t>
  </si>
  <si>
    <t>4- Unid.</t>
  </si>
  <si>
    <t>unid de med de cada item da coluna 3</t>
  </si>
  <si>
    <t>duração de cada item da coluna 2</t>
  </si>
  <si>
    <t>6- R$ Unit.</t>
  </si>
  <si>
    <t>preço de cada unidade de despesa</t>
  </si>
  <si>
    <t>13. salário, reinc. de 13./ Férias, reinc. de Férias, 50% do saldo FGTS por dispensa</t>
  </si>
  <si>
    <t>Serviço de contabilidade para acompan. do projeto e prestação de contas</t>
  </si>
  <si>
    <t>XII. Orçamento Analítico - detalhe aqui os itens de despesa, por ação, necessários à execução do projeto, dando as especificações orçamentárias necessárias.</t>
  </si>
  <si>
    <t>mês</t>
  </si>
  <si>
    <t>MODELO</t>
  </si>
  <si>
    <t>TOTAL ATIVIDADE(S) MEIO - ATÉ 15% DA ATIVIDADE FIM</t>
  </si>
  <si>
    <t xml:space="preserve">ELABORAÇÃO E CAPTAÇÃO DE RECURSOS - 5% 7% OU 10%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</si>
</sst>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H5" sqref="H5:H7"/>
    </sheetView>
  </sheetViews>
  <sheetFormatPr defaultColWidth="9.140625" defaultRowHeight="15"/>
  <cols>
    <col min="1" max="1" width="9.140625" style="19" customWidth="1"/>
    <col min="2" max="2" width="23.421875" style="19" customWidth="1"/>
    <col min="3" max="3" width="50.57421875" style="19" customWidth="1"/>
    <col min="4" max="4" width="11.57421875" style="35" customWidth="1"/>
    <col min="5" max="5" width="11.140625" style="35" customWidth="1"/>
    <col min="6" max="6" width="10.7109375" style="35" customWidth="1"/>
    <col min="7" max="7" width="13.8515625" style="36" customWidth="1"/>
    <col min="8" max="8" width="12.28125" style="36" customWidth="1"/>
    <col min="9" max="9" width="15.00390625" style="58" customWidth="1"/>
    <col min="10" max="16384" width="9.140625" style="19" customWidth="1"/>
  </cols>
  <sheetData>
    <row r="1" spans="1:9" ht="23.25">
      <c r="A1" s="79" t="s">
        <v>117</v>
      </c>
      <c r="B1" s="80"/>
      <c r="C1" s="80"/>
      <c r="D1" s="80"/>
      <c r="E1" s="80"/>
      <c r="F1" s="80"/>
      <c r="G1" s="80"/>
      <c r="H1" s="81"/>
      <c r="I1" s="7"/>
    </row>
    <row r="2" spans="1:9" ht="15">
      <c r="A2" s="83" t="s">
        <v>115</v>
      </c>
      <c r="B2" s="83"/>
      <c r="C2" s="83"/>
      <c r="D2" s="83"/>
      <c r="E2" s="83"/>
      <c r="F2" s="83"/>
      <c r="G2" s="83"/>
      <c r="H2" s="83"/>
      <c r="I2" s="7"/>
    </row>
    <row r="3" spans="1:9" ht="15">
      <c r="A3" s="83"/>
      <c r="B3" s="83"/>
      <c r="C3" s="83"/>
      <c r="D3" s="83"/>
      <c r="E3" s="83"/>
      <c r="F3" s="83"/>
      <c r="G3" s="83"/>
      <c r="H3" s="83"/>
      <c r="I3" s="7"/>
    </row>
    <row r="4" spans="1:9" s="4" customFormat="1" ht="15">
      <c r="A4" s="90" t="s">
        <v>0</v>
      </c>
      <c r="B4" s="84" t="s">
        <v>1</v>
      </c>
      <c r="C4" s="84"/>
      <c r="D4" s="24" t="s">
        <v>106</v>
      </c>
      <c r="E4" s="24" t="s">
        <v>108</v>
      </c>
      <c r="F4" s="24" t="s">
        <v>2</v>
      </c>
      <c r="G4" s="25" t="s">
        <v>111</v>
      </c>
      <c r="H4" s="25" t="s">
        <v>3</v>
      </c>
      <c r="I4" s="20"/>
    </row>
    <row r="5" spans="1:9" s="1" customFormat="1" ht="11.25">
      <c r="A5" s="90"/>
      <c r="B5" s="88" t="s">
        <v>4</v>
      </c>
      <c r="C5" s="88"/>
      <c r="D5" s="87" t="s">
        <v>107</v>
      </c>
      <c r="E5" s="87" t="s">
        <v>109</v>
      </c>
      <c r="F5" s="87" t="s">
        <v>110</v>
      </c>
      <c r="G5" s="91" t="s">
        <v>112</v>
      </c>
      <c r="H5" s="92" t="s">
        <v>5</v>
      </c>
      <c r="I5" s="21"/>
    </row>
    <row r="6" spans="1:9" s="1" customFormat="1" ht="11.25">
      <c r="A6" s="90"/>
      <c r="B6" s="88"/>
      <c r="C6" s="88"/>
      <c r="D6" s="87"/>
      <c r="E6" s="87"/>
      <c r="F6" s="87"/>
      <c r="G6" s="91"/>
      <c r="H6" s="92"/>
      <c r="I6" s="21"/>
    </row>
    <row r="7" spans="1:9" s="1" customFormat="1" ht="11.25">
      <c r="A7" s="90"/>
      <c r="B7" s="88"/>
      <c r="C7" s="88"/>
      <c r="D7" s="87"/>
      <c r="E7" s="87"/>
      <c r="F7" s="87"/>
      <c r="G7" s="91"/>
      <c r="H7" s="92"/>
      <c r="I7" s="21"/>
    </row>
    <row r="8" spans="1:9" s="2" customFormat="1" ht="15">
      <c r="A8" s="5"/>
      <c r="B8" s="5" t="s">
        <v>7</v>
      </c>
      <c r="C8" s="5" t="s">
        <v>8</v>
      </c>
      <c r="D8" s="86"/>
      <c r="E8" s="86"/>
      <c r="F8" s="86"/>
      <c r="G8" s="86"/>
      <c r="H8" s="86"/>
      <c r="I8" s="7"/>
    </row>
    <row r="9" spans="1:9" ht="15">
      <c r="A9" s="85" t="s">
        <v>6</v>
      </c>
      <c r="B9" s="85"/>
      <c r="C9" s="52"/>
      <c r="D9" s="37"/>
      <c r="E9" s="37"/>
      <c r="F9" s="37"/>
      <c r="G9" s="38"/>
      <c r="H9" s="37"/>
      <c r="I9" s="7"/>
    </row>
    <row r="10" spans="1:9" s="3" customFormat="1" ht="15">
      <c r="A10" s="53">
        <v>1</v>
      </c>
      <c r="B10" s="85" t="s">
        <v>9</v>
      </c>
      <c r="C10" s="85"/>
      <c r="D10" s="85"/>
      <c r="E10" s="85"/>
      <c r="F10" s="85"/>
      <c r="G10" s="85"/>
      <c r="H10" s="85"/>
      <c r="I10" s="20"/>
    </row>
    <row r="11" spans="1:8" s="6" customFormat="1" ht="45">
      <c r="A11" s="12" t="s">
        <v>10</v>
      </c>
      <c r="B11" s="11" t="s">
        <v>11</v>
      </c>
      <c r="C11" s="11" t="s">
        <v>12</v>
      </c>
      <c r="D11" s="26">
        <v>1</v>
      </c>
      <c r="E11" s="26" t="s">
        <v>13</v>
      </c>
      <c r="F11" s="26">
        <v>2</v>
      </c>
      <c r="G11" s="27">
        <v>2500</v>
      </c>
      <c r="H11" s="27">
        <f>D11*F11*G11</f>
        <v>5000</v>
      </c>
    </row>
    <row r="12" spans="1:8" s="6" customFormat="1" ht="60">
      <c r="A12" s="12" t="s">
        <v>14</v>
      </c>
      <c r="B12" s="11" t="s">
        <v>11</v>
      </c>
      <c r="C12" s="11" t="s">
        <v>15</v>
      </c>
      <c r="D12" s="26">
        <v>1</v>
      </c>
      <c r="E12" s="26" t="s">
        <v>13</v>
      </c>
      <c r="F12" s="26">
        <v>1</v>
      </c>
      <c r="G12" s="27">
        <v>2500</v>
      </c>
      <c r="H12" s="27">
        <f aca="true" t="shared" si="0" ref="H12:H35">D12*F12*G12</f>
        <v>2500</v>
      </c>
    </row>
    <row r="13" spans="1:9" ht="30">
      <c r="A13" s="12" t="s">
        <v>17</v>
      </c>
      <c r="B13" s="11" t="s">
        <v>18</v>
      </c>
      <c r="C13" s="11" t="s">
        <v>16</v>
      </c>
      <c r="D13" s="26">
        <v>48</v>
      </c>
      <c r="E13" s="26" t="s">
        <v>19</v>
      </c>
      <c r="F13" s="39">
        <v>6</v>
      </c>
      <c r="G13" s="27">
        <v>90</v>
      </c>
      <c r="H13" s="27">
        <f t="shared" si="0"/>
        <v>25920</v>
      </c>
      <c r="I13" s="7"/>
    </row>
    <row r="14" spans="1:8" s="2" customFormat="1" ht="15">
      <c r="A14" s="53">
        <v>2</v>
      </c>
      <c r="B14" s="85" t="s">
        <v>20</v>
      </c>
      <c r="C14" s="85"/>
      <c r="D14" s="85"/>
      <c r="E14" s="85"/>
      <c r="F14" s="85"/>
      <c r="G14" s="85"/>
      <c r="H14" s="85"/>
    </row>
    <row r="15" spans="1:8" s="6" customFormat="1" ht="45">
      <c r="A15" s="9" t="s">
        <v>21</v>
      </c>
      <c r="B15" s="10" t="s">
        <v>22</v>
      </c>
      <c r="C15" s="11" t="s">
        <v>24</v>
      </c>
      <c r="D15" s="39">
        <v>8</v>
      </c>
      <c r="E15" s="28" t="s">
        <v>23</v>
      </c>
      <c r="F15" s="28">
        <v>1</v>
      </c>
      <c r="G15" s="27">
        <v>80</v>
      </c>
      <c r="H15" s="27">
        <f t="shared" si="0"/>
        <v>640</v>
      </c>
    </row>
    <row r="16" spans="1:8" s="6" customFormat="1" ht="60">
      <c r="A16" s="9" t="s">
        <v>26</v>
      </c>
      <c r="B16" s="10" t="s">
        <v>27</v>
      </c>
      <c r="C16" s="11" t="s">
        <v>25</v>
      </c>
      <c r="D16" s="28">
        <v>1</v>
      </c>
      <c r="E16" s="28" t="s">
        <v>28</v>
      </c>
      <c r="F16" s="28">
        <v>1</v>
      </c>
      <c r="G16" s="27">
        <v>1200</v>
      </c>
      <c r="H16" s="27">
        <f t="shared" si="0"/>
        <v>1200</v>
      </c>
    </row>
    <row r="17" spans="1:8" s="3" customFormat="1" ht="15">
      <c r="A17" s="8">
        <v>3</v>
      </c>
      <c r="B17" s="89" t="s">
        <v>29</v>
      </c>
      <c r="C17" s="89"/>
      <c r="D17" s="40"/>
      <c r="E17" s="40"/>
      <c r="F17" s="40"/>
      <c r="G17" s="41"/>
      <c r="H17" s="41"/>
    </row>
    <row r="18" spans="1:9" ht="15">
      <c r="A18" s="12" t="s">
        <v>30</v>
      </c>
      <c r="B18" s="12" t="s">
        <v>33</v>
      </c>
      <c r="C18" s="12" t="s">
        <v>34</v>
      </c>
      <c r="D18" s="28">
        <v>1</v>
      </c>
      <c r="E18" s="28" t="s">
        <v>37</v>
      </c>
      <c r="F18" s="39">
        <v>6</v>
      </c>
      <c r="G18" s="42">
        <v>1000</v>
      </c>
      <c r="H18" s="27">
        <f t="shared" si="0"/>
        <v>6000</v>
      </c>
      <c r="I18" s="7"/>
    </row>
    <row r="19" spans="1:9" ht="15">
      <c r="A19" s="12" t="s">
        <v>31</v>
      </c>
      <c r="B19" s="12" t="s">
        <v>33</v>
      </c>
      <c r="C19" s="12" t="s">
        <v>35</v>
      </c>
      <c r="D19" s="28">
        <v>1</v>
      </c>
      <c r="E19" s="28" t="s">
        <v>37</v>
      </c>
      <c r="F19" s="39">
        <v>6</v>
      </c>
      <c r="G19" s="42">
        <v>3000</v>
      </c>
      <c r="H19" s="27">
        <f t="shared" si="0"/>
        <v>18000</v>
      </c>
      <c r="I19" s="7"/>
    </row>
    <row r="20" spans="1:9" ht="15">
      <c r="A20" s="12" t="s">
        <v>32</v>
      </c>
      <c r="B20" s="12" t="s">
        <v>33</v>
      </c>
      <c r="C20" s="12" t="s">
        <v>36</v>
      </c>
      <c r="D20" s="28">
        <v>1</v>
      </c>
      <c r="E20" s="28" t="s">
        <v>37</v>
      </c>
      <c r="F20" s="39">
        <v>6</v>
      </c>
      <c r="G20" s="42">
        <v>2500</v>
      </c>
      <c r="H20" s="27">
        <f t="shared" si="0"/>
        <v>15000</v>
      </c>
      <c r="I20" s="7"/>
    </row>
    <row r="21" spans="1:9" ht="15">
      <c r="A21" s="8">
        <v>4</v>
      </c>
      <c r="B21" s="82" t="s">
        <v>38</v>
      </c>
      <c r="C21" s="82"/>
      <c r="D21" s="43"/>
      <c r="E21" s="43"/>
      <c r="F21" s="43"/>
      <c r="G21" s="44"/>
      <c r="H21" s="44"/>
      <c r="I21" s="7"/>
    </row>
    <row r="22" spans="1:9" ht="30">
      <c r="A22" s="9" t="s">
        <v>39</v>
      </c>
      <c r="B22" s="9" t="s">
        <v>42</v>
      </c>
      <c r="C22" s="11" t="s">
        <v>41</v>
      </c>
      <c r="D22" s="28">
        <v>1</v>
      </c>
      <c r="E22" s="28" t="s">
        <v>23</v>
      </c>
      <c r="F22" s="39">
        <v>0.6</v>
      </c>
      <c r="G22" s="42">
        <v>16033.33</v>
      </c>
      <c r="H22" s="27">
        <f t="shared" si="0"/>
        <v>9619.998</v>
      </c>
      <c r="I22" s="7"/>
    </row>
    <row r="23" spans="1:9" ht="15">
      <c r="A23" s="9" t="s">
        <v>40</v>
      </c>
      <c r="B23" s="9" t="s">
        <v>43</v>
      </c>
      <c r="C23" s="11" t="s">
        <v>44</v>
      </c>
      <c r="D23" s="28">
        <v>1</v>
      </c>
      <c r="E23" s="28" t="s">
        <v>37</v>
      </c>
      <c r="F23" s="39">
        <v>6</v>
      </c>
      <c r="G23" s="42">
        <v>2262</v>
      </c>
      <c r="H23" s="27">
        <f t="shared" si="0"/>
        <v>13572</v>
      </c>
      <c r="I23" s="7"/>
    </row>
    <row r="24" spans="1:9" ht="15">
      <c r="A24" s="53">
        <v>5</v>
      </c>
      <c r="B24" s="54" t="s">
        <v>46</v>
      </c>
      <c r="C24" s="55"/>
      <c r="D24" s="43"/>
      <c r="E24" s="43"/>
      <c r="F24" s="43"/>
      <c r="G24" s="44"/>
      <c r="H24" s="44"/>
      <c r="I24" s="7"/>
    </row>
    <row r="25" spans="1:8" s="6" customFormat="1" ht="30">
      <c r="A25" s="9" t="s">
        <v>45</v>
      </c>
      <c r="B25" s="11" t="s">
        <v>47</v>
      </c>
      <c r="C25" s="11" t="s">
        <v>48</v>
      </c>
      <c r="D25" s="45">
        <v>90</v>
      </c>
      <c r="E25" s="26" t="s">
        <v>23</v>
      </c>
      <c r="F25" s="26">
        <v>1</v>
      </c>
      <c r="G25" s="27">
        <v>30</v>
      </c>
      <c r="H25" s="27">
        <f t="shared" si="0"/>
        <v>2700</v>
      </c>
    </row>
    <row r="26" spans="1:9" ht="15">
      <c r="A26" s="53">
        <v>6</v>
      </c>
      <c r="B26" s="54" t="s">
        <v>49</v>
      </c>
      <c r="C26" s="55"/>
      <c r="D26" s="43"/>
      <c r="E26" s="43"/>
      <c r="F26" s="43"/>
      <c r="G26" s="44"/>
      <c r="H26" s="44"/>
      <c r="I26" s="7"/>
    </row>
    <row r="27" spans="1:8" s="6" customFormat="1" ht="30">
      <c r="A27" s="9" t="s">
        <v>52</v>
      </c>
      <c r="B27" s="11" t="s">
        <v>51</v>
      </c>
      <c r="C27" s="11" t="s">
        <v>50</v>
      </c>
      <c r="D27" s="45">
        <v>720</v>
      </c>
      <c r="E27" s="26" t="s">
        <v>116</v>
      </c>
      <c r="F27" s="45">
        <v>6</v>
      </c>
      <c r="G27" s="27">
        <v>5.5</v>
      </c>
      <c r="H27" s="27">
        <f t="shared" si="0"/>
        <v>23760</v>
      </c>
    </row>
    <row r="28" spans="1:9" ht="15">
      <c r="A28" s="53">
        <v>7</v>
      </c>
      <c r="B28" s="54" t="s">
        <v>53</v>
      </c>
      <c r="C28" s="55"/>
      <c r="D28" s="43"/>
      <c r="E28" s="43"/>
      <c r="F28" s="43"/>
      <c r="G28" s="44"/>
      <c r="H28" s="44"/>
      <c r="I28" s="7"/>
    </row>
    <row r="29" spans="1:9" ht="30">
      <c r="A29" s="12" t="s">
        <v>54</v>
      </c>
      <c r="B29" s="11" t="s">
        <v>59</v>
      </c>
      <c r="C29" s="11" t="s">
        <v>63</v>
      </c>
      <c r="D29" s="45">
        <v>1</v>
      </c>
      <c r="E29" s="26" t="s">
        <v>62</v>
      </c>
      <c r="F29" s="45">
        <v>6</v>
      </c>
      <c r="G29" s="27">
        <v>480</v>
      </c>
      <c r="H29" s="27">
        <f t="shared" si="0"/>
        <v>2880</v>
      </c>
      <c r="I29" s="7"/>
    </row>
    <row r="30" spans="1:9" ht="30">
      <c r="A30" s="12" t="s">
        <v>55</v>
      </c>
      <c r="B30" s="12" t="s">
        <v>60</v>
      </c>
      <c r="C30" s="11" t="s">
        <v>64</v>
      </c>
      <c r="D30" s="45">
        <v>30</v>
      </c>
      <c r="E30" s="26" t="s">
        <v>23</v>
      </c>
      <c r="F30" s="26">
        <v>1</v>
      </c>
      <c r="G30" s="27">
        <v>136</v>
      </c>
      <c r="H30" s="27">
        <f t="shared" si="0"/>
        <v>4080</v>
      </c>
      <c r="I30" s="7"/>
    </row>
    <row r="31" spans="1:10" ht="45">
      <c r="A31" s="12" t="s">
        <v>56</v>
      </c>
      <c r="B31" s="11" t="s">
        <v>61</v>
      </c>
      <c r="C31" s="11" t="s">
        <v>65</v>
      </c>
      <c r="D31" s="45">
        <v>90</v>
      </c>
      <c r="E31" s="26" t="s">
        <v>23</v>
      </c>
      <c r="F31" s="26">
        <v>1</v>
      </c>
      <c r="G31" s="27">
        <v>10</v>
      </c>
      <c r="H31" s="27">
        <f t="shared" si="0"/>
        <v>900</v>
      </c>
      <c r="I31" s="7"/>
      <c r="J31" s="22"/>
    </row>
    <row r="32" spans="1:10" ht="45">
      <c r="A32" s="12" t="s">
        <v>57</v>
      </c>
      <c r="B32" s="11" t="s">
        <v>61</v>
      </c>
      <c r="C32" s="11" t="s">
        <v>66</v>
      </c>
      <c r="D32" s="46">
        <v>1920</v>
      </c>
      <c r="E32" s="26" t="s">
        <v>23</v>
      </c>
      <c r="F32" s="26">
        <v>1</v>
      </c>
      <c r="G32" s="27">
        <v>10</v>
      </c>
      <c r="H32" s="27">
        <f t="shared" si="0"/>
        <v>19200</v>
      </c>
      <c r="I32" s="7"/>
      <c r="J32" s="22"/>
    </row>
    <row r="33" spans="1:10" ht="45">
      <c r="A33" s="12" t="s">
        <v>58</v>
      </c>
      <c r="B33" s="11" t="s">
        <v>61</v>
      </c>
      <c r="C33" s="11" t="s">
        <v>67</v>
      </c>
      <c r="D33" s="45">
        <v>90</v>
      </c>
      <c r="E33" s="26" t="s">
        <v>23</v>
      </c>
      <c r="F33" s="45">
        <v>2</v>
      </c>
      <c r="G33" s="27">
        <v>10</v>
      </c>
      <c r="H33" s="27">
        <f t="shared" si="0"/>
        <v>1800</v>
      </c>
      <c r="I33" s="7"/>
      <c r="J33" s="22"/>
    </row>
    <row r="34" spans="1:9" ht="15">
      <c r="A34" s="53">
        <v>8</v>
      </c>
      <c r="B34" s="54" t="s">
        <v>68</v>
      </c>
      <c r="C34" s="55"/>
      <c r="D34" s="43"/>
      <c r="E34" s="43"/>
      <c r="F34" s="43"/>
      <c r="G34" s="44"/>
      <c r="H34" s="44"/>
      <c r="I34" s="7"/>
    </row>
    <row r="35" spans="1:9" ht="30">
      <c r="A35" s="9" t="s">
        <v>69</v>
      </c>
      <c r="B35" s="10" t="s">
        <v>71</v>
      </c>
      <c r="C35" s="11" t="s">
        <v>72</v>
      </c>
      <c r="D35" s="45">
        <v>90</v>
      </c>
      <c r="E35" s="26" t="s">
        <v>23</v>
      </c>
      <c r="F35" s="29">
        <v>1</v>
      </c>
      <c r="G35" s="30">
        <v>7</v>
      </c>
      <c r="H35" s="27">
        <f t="shared" si="0"/>
        <v>630</v>
      </c>
      <c r="I35" s="7"/>
    </row>
    <row r="36" spans="1:9" ht="15">
      <c r="A36" s="9" t="s">
        <v>70</v>
      </c>
      <c r="B36" s="10" t="s">
        <v>73</v>
      </c>
      <c r="C36" s="11" t="s">
        <v>74</v>
      </c>
      <c r="D36" s="45">
        <v>90</v>
      </c>
      <c r="E36" s="26" t="s">
        <v>23</v>
      </c>
      <c r="F36" s="29">
        <v>1</v>
      </c>
      <c r="G36" s="30">
        <v>15</v>
      </c>
      <c r="H36" s="27">
        <f>D36*F36*G36</f>
        <v>1350</v>
      </c>
      <c r="I36" s="7"/>
    </row>
    <row r="37" spans="1:9" ht="15">
      <c r="A37" s="53">
        <v>9</v>
      </c>
      <c r="B37" s="54" t="s">
        <v>75</v>
      </c>
      <c r="C37" s="55"/>
      <c r="D37" s="43"/>
      <c r="E37" s="43"/>
      <c r="F37" s="43"/>
      <c r="G37" s="44"/>
      <c r="H37" s="44"/>
      <c r="I37" s="7"/>
    </row>
    <row r="38" spans="1:9" ht="30">
      <c r="A38" s="9" t="s">
        <v>76</v>
      </c>
      <c r="B38" s="10" t="s">
        <v>77</v>
      </c>
      <c r="C38" s="11" t="s">
        <v>78</v>
      </c>
      <c r="D38" s="26">
        <v>48</v>
      </c>
      <c r="E38" s="26" t="s">
        <v>37</v>
      </c>
      <c r="F38" s="45">
        <v>6</v>
      </c>
      <c r="G38" s="30">
        <v>60</v>
      </c>
      <c r="H38" s="27">
        <f>SUM(D38*F38*G38)</f>
        <v>17280</v>
      </c>
      <c r="I38" s="7"/>
    </row>
    <row r="39" spans="1:9" ht="15">
      <c r="A39" s="53">
        <v>10</v>
      </c>
      <c r="B39" s="54" t="s">
        <v>79</v>
      </c>
      <c r="C39" s="55"/>
      <c r="D39" s="43"/>
      <c r="E39" s="43"/>
      <c r="F39" s="43"/>
      <c r="G39" s="44"/>
      <c r="H39" s="44"/>
      <c r="I39" s="7"/>
    </row>
    <row r="40" spans="1:8" s="14" customFormat="1" ht="15">
      <c r="A40" s="23" t="s">
        <v>80</v>
      </c>
      <c r="B40" s="16" t="s">
        <v>84</v>
      </c>
      <c r="C40" s="17" t="s">
        <v>88</v>
      </c>
      <c r="D40" s="47">
        <v>93</v>
      </c>
      <c r="E40" s="31" t="s">
        <v>23</v>
      </c>
      <c r="F40" s="31">
        <v>1</v>
      </c>
      <c r="G40" s="32">
        <v>79.38</v>
      </c>
      <c r="H40" s="27">
        <f>D40*F40*G40</f>
        <v>7382.339999999999</v>
      </c>
    </row>
    <row r="41" spans="1:8" s="15" customFormat="1" ht="15">
      <c r="A41" s="18" t="s">
        <v>81</v>
      </c>
      <c r="B41" s="18" t="s">
        <v>85</v>
      </c>
      <c r="C41" s="56" t="s">
        <v>89</v>
      </c>
      <c r="D41" s="48">
        <v>186</v>
      </c>
      <c r="E41" s="33" t="s">
        <v>23</v>
      </c>
      <c r="F41" s="33">
        <v>1</v>
      </c>
      <c r="G41" s="34">
        <v>16.7</v>
      </c>
      <c r="H41" s="27">
        <f>D41*F41*G41</f>
        <v>3106.2</v>
      </c>
    </row>
    <row r="42" spans="1:8" s="15" customFormat="1" ht="30">
      <c r="A42" s="23" t="s">
        <v>82</v>
      </c>
      <c r="B42" s="16" t="s">
        <v>86</v>
      </c>
      <c r="C42" s="56" t="s">
        <v>90</v>
      </c>
      <c r="D42" s="48">
        <v>90</v>
      </c>
      <c r="E42" s="33" t="s">
        <v>23</v>
      </c>
      <c r="F42" s="33">
        <v>1</v>
      </c>
      <c r="G42" s="34">
        <v>5.8</v>
      </c>
      <c r="H42" s="27">
        <f>D42*F42*G42</f>
        <v>522</v>
      </c>
    </row>
    <row r="43" spans="1:8" s="15" customFormat="1" ht="30">
      <c r="A43" s="23" t="s">
        <v>83</v>
      </c>
      <c r="B43" s="16" t="s">
        <v>87</v>
      </c>
      <c r="C43" s="10" t="s">
        <v>91</v>
      </c>
      <c r="D43" s="48">
        <v>90</v>
      </c>
      <c r="E43" s="33" t="s">
        <v>23</v>
      </c>
      <c r="F43" s="33">
        <v>1</v>
      </c>
      <c r="G43" s="34">
        <v>35.9</v>
      </c>
      <c r="H43" s="27">
        <f>D43*F43*G43</f>
        <v>3231</v>
      </c>
    </row>
    <row r="44" spans="1:8" s="13" customFormat="1" ht="15.75">
      <c r="A44" s="57"/>
      <c r="B44" s="57"/>
      <c r="C44" s="57"/>
      <c r="D44" s="49"/>
      <c r="E44" s="49"/>
      <c r="F44" s="62"/>
      <c r="G44" s="63" t="s">
        <v>92</v>
      </c>
      <c r="H44" s="64">
        <f>H11+H12+H13+H15+H16+H18+H19+H22+H23+H20+H25+H27+H29+H30+H31+H32+H33+H35+H36+H38+H40+H41+H42+H43</f>
        <v>186273.538</v>
      </c>
    </row>
    <row r="45" spans="1:9" ht="15">
      <c r="A45" s="54" t="s">
        <v>93</v>
      </c>
      <c r="B45" s="54"/>
      <c r="C45" s="54"/>
      <c r="D45" s="43"/>
      <c r="E45" s="43"/>
      <c r="F45" s="43"/>
      <c r="G45" s="44"/>
      <c r="H45" s="44"/>
      <c r="I45" s="7"/>
    </row>
    <row r="46" spans="1:9" ht="15">
      <c r="A46" s="53">
        <v>1</v>
      </c>
      <c r="B46" s="54" t="s">
        <v>38</v>
      </c>
      <c r="C46" s="54"/>
      <c r="D46" s="43"/>
      <c r="E46" s="43"/>
      <c r="F46" s="43"/>
      <c r="G46" s="44"/>
      <c r="H46" s="44"/>
      <c r="I46" s="7"/>
    </row>
    <row r="47" spans="1:9" ht="15">
      <c r="A47" s="12" t="s">
        <v>10</v>
      </c>
      <c r="B47" s="12" t="s">
        <v>43</v>
      </c>
      <c r="C47" s="12" t="s">
        <v>94</v>
      </c>
      <c r="D47" s="26">
        <v>1</v>
      </c>
      <c r="E47" s="26" t="s">
        <v>37</v>
      </c>
      <c r="F47" s="45">
        <v>6</v>
      </c>
      <c r="G47" s="30">
        <v>522</v>
      </c>
      <c r="H47" s="27">
        <f aca="true" t="shared" si="1" ref="H47:H52">D47*F47*G47</f>
        <v>3132</v>
      </c>
      <c r="I47" s="7"/>
    </row>
    <row r="48" spans="1:9" ht="30">
      <c r="A48" s="12" t="s">
        <v>14</v>
      </c>
      <c r="B48" s="11" t="s">
        <v>95</v>
      </c>
      <c r="C48" s="11" t="s">
        <v>113</v>
      </c>
      <c r="D48" s="26">
        <v>1</v>
      </c>
      <c r="E48" s="26" t="s">
        <v>23</v>
      </c>
      <c r="F48" s="45">
        <v>0.6</v>
      </c>
      <c r="G48" s="30">
        <v>3700</v>
      </c>
      <c r="H48" s="27">
        <f t="shared" si="1"/>
        <v>2220</v>
      </c>
      <c r="I48" s="7"/>
    </row>
    <row r="49" spans="1:9" ht="15">
      <c r="A49" s="53">
        <v>2</v>
      </c>
      <c r="B49" s="54" t="s">
        <v>96</v>
      </c>
      <c r="C49" s="55"/>
      <c r="D49" s="43"/>
      <c r="E49" s="43"/>
      <c r="F49" s="43"/>
      <c r="G49" s="44"/>
      <c r="H49" s="44"/>
      <c r="I49" s="7"/>
    </row>
    <row r="50" spans="1:9" ht="30">
      <c r="A50" s="12" t="s">
        <v>21</v>
      </c>
      <c r="B50" s="11" t="s">
        <v>99</v>
      </c>
      <c r="C50" s="11" t="s">
        <v>98</v>
      </c>
      <c r="D50" s="45">
        <v>3</v>
      </c>
      <c r="E50" s="26" t="s">
        <v>23</v>
      </c>
      <c r="F50" s="29">
        <v>1</v>
      </c>
      <c r="G50" s="30">
        <v>13.9</v>
      </c>
      <c r="H50" s="27">
        <f t="shared" si="1"/>
        <v>41.7</v>
      </c>
      <c r="I50" s="7"/>
    </row>
    <row r="51" spans="1:9" ht="15">
      <c r="A51" s="53">
        <v>3</v>
      </c>
      <c r="B51" s="54" t="s">
        <v>100</v>
      </c>
      <c r="C51" s="55"/>
      <c r="D51" s="43"/>
      <c r="E51" s="43"/>
      <c r="F51" s="50"/>
      <c r="G51" s="51"/>
      <c r="H51" s="44"/>
      <c r="I51" s="7"/>
    </row>
    <row r="52" spans="1:9" ht="15">
      <c r="A52" s="17" t="s">
        <v>30</v>
      </c>
      <c r="B52" s="17" t="s">
        <v>102</v>
      </c>
      <c r="C52" s="17" t="s">
        <v>102</v>
      </c>
      <c r="D52" s="28">
        <v>1</v>
      </c>
      <c r="E52" s="28" t="s">
        <v>37</v>
      </c>
      <c r="F52" s="39">
        <v>6</v>
      </c>
      <c r="G52" s="25">
        <v>1500</v>
      </c>
      <c r="H52" s="27">
        <f t="shared" si="1"/>
        <v>9000</v>
      </c>
      <c r="I52" s="7"/>
    </row>
    <row r="53" spans="1:9" ht="15">
      <c r="A53" s="53">
        <v>4</v>
      </c>
      <c r="B53" s="54" t="s">
        <v>101</v>
      </c>
      <c r="C53" s="55"/>
      <c r="D53" s="43"/>
      <c r="E53" s="43"/>
      <c r="F53" s="43"/>
      <c r="G53" s="44"/>
      <c r="H53" s="44"/>
      <c r="I53" s="7"/>
    </row>
    <row r="54" spans="1:9" ht="30">
      <c r="A54" s="9" t="s">
        <v>40</v>
      </c>
      <c r="B54" s="9" t="s">
        <v>103</v>
      </c>
      <c r="C54" s="10" t="s">
        <v>114</v>
      </c>
      <c r="D54" s="59">
        <v>1</v>
      </c>
      <c r="E54" s="59" t="s">
        <v>37</v>
      </c>
      <c r="F54" s="60">
        <v>6</v>
      </c>
      <c r="G54" s="61">
        <v>800</v>
      </c>
      <c r="H54" s="42">
        <f>D54*F54*G54</f>
        <v>4800</v>
      </c>
      <c r="I54" s="7"/>
    </row>
    <row r="55" spans="4:9" ht="15">
      <c r="D55" s="76" t="s">
        <v>118</v>
      </c>
      <c r="E55" s="77"/>
      <c r="F55" s="77"/>
      <c r="G55" s="78"/>
      <c r="H55" s="68">
        <f>SUM(H47:H54)</f>
        <v>19193.7</v>
      </c>
      <c r="I55" s="7"/>
    </row>
    <row r="56" spans="4:9" ht="15">
      <c r="D56" s="65"/>
      <c r="E56" s="66"/>
      <c r="F56" s="66"/>
      <c r="G56" s="67" t="s">
        <v>97</v>
      </c>
      <c r="H56" s="68">
        <f>H55+H44</f>
        <v>205467.238</v>
      </c>
      <c r="I56" s="7"/>
    </row>
    <row r="57" spans="4:9" ht="15">
      <c r="D57" s="73" t="s">
        <v>119</v>
      </c>
      <c r="E57" s="74"/>
      <c r="F57" s="74"/>
      <c r="G57" s="75"/>
      <c r="H57" s="70">
        <f>H56*10%</f>
        <v>20546.723800000003</v>
      </c>
      <c r="I57" s="7"/>
    </row>
    <row r="58" spans="4:9" ht="15">
      <c r="D58" s="65"/>
      <c r="E58" s="66"/>
      <c r="F58" s="66"/>
      <c r="G58" s="71"/>
      <c r="H58" s="70" t="s">
        <v>104</v>
      </c>
      <c r="I58" s="7"/>
    </row>
    <row r="59" spans="4:9" ht="15">
      <c r="D59" s="65"/>
      <c r="E59" s="66"/>
      <c r="F59" s="66"/>
      <c r="G59" s="71"/>
      <c r="H59" s="72">
        <f>H57/H56</f>
        <v>0.1</v>
      </c>
      <c r="I59" s="7"/>
    </row>
    <row r="60" spans="4:9" ht="15">
      <c r="D60" s="65"/>
      <c r="E60" s="66"/>
      <c r="F60" s="66"/>
      <c r="G60" s="69" t="s">
        <v>105</v>
      </c>
      <c r="H60" s="68">
        <f>H56+H57</f>
        <v>226013.96180000002</v>
      </c>
      <c r="I60" s="7"/>
    </row>
  </sheetData>
  <sheetProtection/>
  <mergeCells count="18">
    <mergeCell ref="G5:G7"/>
    <mergeCell ref="H5:H7"/>
    <mergeCell ref="D57:G57"/>
    <mergeCell ref="D55:G55"/>
    <mergeCell ref="A1:H1"/>
    <mergeCell ref="B21:C21"/>
    <mergeCell ref="A2:H3"/>
    <mergeCell ref="B4:C4"/>
    <mergeCell ref="B14:H14"/>
    <mergeCell ref="B10:H10"/>
    <mergeCell ref="D8:H8"/>
    <mergeCell ref="A9:B9"/>
    <mergeCell ref="D5:D7"/>
    <mergeCell ref="B5:C7"/>
    <mergeCell ref="E5:E7"/>
    <mergeCell ref="B17:C17"/>
    <mergeCell ref="A4:A7"/>
    <mergeCell ref="F5:F7"/>
  </mergeCells>
  <printOptions horizontalCentered="1"/>
  <pageMargins left="0.2362204724409449" right="0.1968503937007874" top="0.8267716535433072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hdesk</cp:lastModifiedBy>
  <cp:lastPrinted>2013-04-24T15:29:07Z</cp:lastPrinted>
  <dcterms:created xsi:type="dcterms:W3CDTF">2011-02-11T16:03:47Z</dcterms:created>
  <dcterms:modified xsi:type="dcterms:W3CDTF">2013-07-23T20:36:43Z</dcterms:modified>
  <cp:category/>
  <cp:version/>
  <cp:contentType/>
  <cp:contentStatus/>
</cp:coreProperties>
</file>