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nálise Orç" sheetId="1" r:id="rId1"/>
  </sheets>
  <definedNames/>
  <calcPr fullCalcOnLoad="1"/>
</workbook>
</file>

<file path=xl/sharedStrings.xml><?xml version="1.0" encoding="utf-8"?>
<sst xmlns="http://schemas.openxmlformats.org/spreadsheetml/2006/main" count="213" uniqueCount="138">
  <si>
    <t xml:space="preserve">1- N° </t>
  </si>
  <si>
    <t>2- Detalhamento ações</t>
  </si>
  <si>
    <t>5- Duração</t>
  </si>
  <si>
    <t>7 - Total</t>
  </si>
  <si>
    <t>Indique o item ou serviço que será contratado/utilizado</t>
  </si>
  <si>
    <t>col. 3 x col. 5 x col. 6</t>
  </si>
  <si>
    <t>ATIVIDADE(S) FIM</t>
  </si>
  <si>
    <t>Item</t>
  </si>
  <si>
    <t>Detalhamento</t>
  </si>
  <si>
    <t>Locação de espaços</t>
  </si>
  <si>
    <t>1.1</t>
  </si>
  <si>
    <t>Locação de ginásio esportivo</t>
  </si>
  <si>
    <t>1.2</t>
  </si>
  <si>
    <t>Local para realização das atividades/aulas durante o projeto</t>
  </si>
  <si>
    <t>Locação de quadra esportiva</t>
  </si>
  <si>
    <t>Divulgação/Promoção</t>
  </si>
  <si>
    <t>2.1</t>
  </si>
  <si>
    <t>Banners</t>
  </si>
  <si>
    <t>Unidade</t>
  </si>
  <si>
    <t>2.2</t>
  </si>
  <si>
    <t>Serviço</t>
  </si>
  <si>
    <t xml:space="preserve"> Recursos Humanos - Atividade Fim</t>
  </si>
  <si>
    <t>3.1</t>
  </si>
  <si>
    <t>3.2</t>
  </si>
  <si>
    <t>3.3</t>
  </si>
  <si>
    <t>Professor</t>
  </si>
  <si>
    <t>Encargos Trabalhistas</t>
  </si>
  <si>
    <t>4.1</t>
  </si>
  <si>
    <t>4.2</t>
  </si>
  <si>
    <t>5.1</t>
  </si>
  <si>
    <t>Exames Médicos/Laboratoriais</t>
  </si>
  <si>
    <t>Exame médico para iniciar a atividade</t>
  </si>
  <si>
    <t>Exame médico com avaliação das condições para início das atividades</t>
  </si>
  <si>
    <t>Hospedagem/Alimentação</t>
  </si>
  <si>
    <t>1 Kit lanche para cada participante por dia de
atividade, contendo 1 sanduiche, 1 suco e 1 fruta.</t>
  </si>
  <si>
    <t>Alimentação - Lanche</t>
  </si>
  <si>
    <t>6.1</t>
  </si>
  <si>
    <t>7.1</t>
  </si>
  <si>
    <t>7.2</t>
  </si>
  <si>
    <t>7.3</t>
  </si>
  <si>
    <t>7.4</t>
  </si>
  <si>
    <t>7.5</t>
  </si>
  <si>
    <t>Locação</t>
  </si>
  <si>
    <t>Material / Premiação</t>
  </si>
  <si>
    <t>8.1</t>
  </si>
  <si>
    <t>8.2</t>
  </si>
  <si>
    <t>Certificado de Participação</t>
  </si>
  <si>
    <t>Certificados de Participação no Projeto</t>
  </si>
  <si>
    <t>Medalhas</t>
  </si>
  <si>
    <t>Medalhas entregues a todos os participantes</t>
  </si>
  <si>
    <t>Transporte / Locomoção</t>
  </si>
  <si>
    <t>9.1</t>
  </si>
  <si>
    <t>Uniformes</t>
  </si>
  <si>
    <t>10.1</t>
  </si>
  <si>
    <t>10.2</t>
  </si>
  <si>
    <t>10.3</t>
  </si>
  <si>
    <t>10.4</t>
  </si>
  <si>
    <t>TOTAL ATIVIDADE(S) FIM</t>
  </si>
  <si>
    <t>ATIVIDADE(S) MEIO</t>
  </si>
  <si>
    <t>Material de Consumo/Expediente</t>
  </si>
  <si>
    <t>TOTAL ATIVIDADE(S) MEIO</t>
  </si>
  <si>
    <t>TOTAL ATIVIDADE MEIO + ATIVIDADE(S) FIM</t>
  </si>
  <si>
    <t>Cartucho de tinta</t>
  </si>
  <si>
    <t>Papel sufite para as planilhas, lista de presença,
avaliações etc.</t>
  </si>
  <si>
    <t>Cartucho de tinta para Impressora</t>
  </si>
  <si>
    <t>Bloco de Papel Sufite de 500 folhas</t>
  </si>
  <si>
    <t>Recursos Humanos - Atividade Meio</t>
  </si>
  <si>
    <t>Serviços de Terceiros</t>
  </si>
  <si>
    <t>Assessoria Jurídica</t>
  </si>
  <si>
    <t>Contador</t>
  </si>
  <si>
    <t>porcentagem:</t>
  </si>
  <si>
    <t>ELABORAÇÃO E CAPTAÇÃO DE RECURSOS</t>
  </si>
  <si>
    <t>TOTAL GERAL</t>
  </si>
  <si>
    <t>Assessoria para contratos prestação de contas, etc.</t>
  </si>
  <si>
    <t>3- Quant.</t>
  </si>
  <si>
    <t>quant de cada item da coluna 2</t>
  </si>
  <si>
    <t>4- Unid.</t>
  </si>
  <si>
    <t>unid de med de cada item da coluna 3</t>
  </si>
  <si>
    <t>duração de cada item da coluna 2</t>
  </si>
  <si>
    <t>6- R$ Unit.</t>
  </si>
  <si>
    <t>preço de cada unidade de despesa</t>
  </si>
  <si>
    <t>Etapa 3:</t>
  </si>
  <si>
    <t>Serviço de contabilidade para acompan. do projeto e prestação de contas</t>
  </si>
  <si>
    <t>MODELO I</t>
  </si>
  <si>
    <t>TOTAL</t>
  </si>
  <si>
    <t>TOTAL ATIVIDADE FIM</t>
  </si>
  <si>
    <t>TOTAL ATIVIDADE MEIO</t>
  </si>
  <si>
    <t>Utilização de Aplicação Financeira</t>
  </si>
  <si>
    <t>Justificativa</t>
  </si>
  <si>
    <t>PLANO DE TRABALHO AUTORIZADO PELA COMISSÃO</t>
  </si>
  <si>
    <t>Análise Orçamentária</t>
  </si>
  <si>
    <t>Redução do período de execução de 10 para 6 meses</t>
  </si>
  <si>
    <t>Redução, glosa ou majoração</t>
  </si>
  <si>
    <t xml:space="preserve"> </t>
  </si>
  <si>
    <t>Utilização de Recursos Transferidos</t>
  </si>
  <si>
    <t>Assistente Técnico</t>
  </si>
  <si>
    <t>Encargos trabalhistas para cumprir com as obrigações (INSS, FGTS, Terceiros, 13º, Férias...</t>
  </si>
  <si>
    <t>Encargos trabalhistas Assistente Técnico</t>
  </si>
  <si>
    <t>Encargos trabalhistas Coordenador</t>
  </si>
  <si>
    <t>Encargos trabalhistas Professor</t>
  </si>
  <si>
    <t>Material de Consumo/Esportivo</t>
  </si>
  <si>
    <t>Hora</t>
  </si>
  <si>
    <t>Encargo</t>
  </si>
  <si>
    <t>Locação de ginásio esportivo com arquibancada, banheiro, brigada de incêndio, segurança, limpeza, etc., para realização da competição</t>
  </si>
  <si>
    <t>Pessoa (s)</t>
  </si>
  <si>
    <t>Bola de Futebol de Campo, tamanho oficial. Para treinamentos e amistosos.</t>
  </si>
  <si>
    <t>Bola de iniciação</t>
  </si>
  <si>
    <t>Bola de Iniciação N °-14, matrizada, confeccionada com borracha. Indicado para: Jogo - Tipo: Campo - Composição: Borracha - Peso do Produto: 350 - 370 g - Costura: Sem Costura - Circunferência: 65 - 67 cm.</t>
  </si>
  <si>
    <t>Bola de Futebol Oficial</t>
  </si>
  <si>
    <t>Bola Infantil para Treinos</t>
  </si>
  <si>
    <t>Bola de futebol de campo oficial infantil (Tamanho 03).</t>
  </si>
  <si>
    <t>Cones 23cm</t>
  </si>
  <si>
    <t>Peso Aproximado: 85 g. Material: Plástico. Dimensões Aproximadas: A X L - 23cm X 13cm.</t>
  </si>
  <si>
    <t>Rede para gol oficial</t>
  </si>
  <si>
    <t>Rede para baliza. Par. Espessura: 4,5 mm. Fio de polietileno - adequado para o exterior, Não absorve umidade nem se altera com os raios UV. Malha lO x 10 cm.Tamanho da Rede: 3,00 x 2,00 x 1,00 X 1.00 m.</t>
  </si>
  <si>
    <t>Par</t>
  </si>
  <si>
    <t>Profissional responsável por ministrar aulas de futebol</t>
  </si>
  <si>
    <t>Profissinal responsável por acompanhar o professor durante as aulas</t>
  </si>
  <si>
    <t>Bermuda lycra</t>
  </si>
  <si>
    <t>Bermuda de Lycra, para utilização em treinamentos e competições. Tamanhos: P. M, G e GG.</t>
  </si>
  <si>
    <t>Camisa Polo</t>
  </si>
  <si>
    <t>Camisa Pólo  em microfibra para utilização em viagens, treinamentos e competições.</t>
  </si>
  <si>
    <t>Short</t>
  </si>
  <si>
    <t>Short confeccionado em 100% Poliéster ClimaLite - elástico na cintura, bolsos frontais e listras laterais vibrantes.</t>
  </si>
  <si>
    <t>Chuteira</t>
  </si>
  <si>
    <t>Camada protetora superforte em mesh. Palmilha prémoldada em EVA com acabamento em nobuck para o maior conforto.</t>
  </si>
  <si>
    <t>Transporte alunos (vale-transporte)</t>
  </si>
  <si>
    <t>Transporte urbano de ida e volta para os beneficiados participarem dos treinamentos. 51 alunos x 2 passagens ida e volta= 102 passagens x 3 dias de aula=306 passagens por semana x 4,5 semanas p/ mês = 1377</t>
  </si>
  <si>
    <t>Analista Administrativo</t>
  </si>
  <si>
    <t>Responsável por prestar serviços na organização administrativa da estrutura gestora do projeto</t>
  </si>
  <si>
    <t>Encargos Trabalhistas Analista Administrativo</t>
  </si>
  <si>
    <t>Coordenador Geral</t>
  </si>
  <si>
    <t>Profissional responsável por coordenar todas as etapas do projeto esportivo</t>
  </si>
  <si>
    <t>Banner em lona, 1.40 metros x 2.50 metros, contendo a logo do Projeto, da Lei de Incentivo ao Esporte na forma, cor e tipografia oficial, e do patrocinador.</t>
  </si>
  <si>
    <t>Identidade Visual</t>
  </si>
  <si>
    <t>Serviço de desenvolvimento de identidade visual do proejto: logo, peças de merchandising e uniformes. Aplicação de marcas de patrocinadores e parceiros</t>
  </si>
  <si>
    <t>Redução no quantitativo de beneficiários, devido captação parcial</t>
  </si>
  <si>
    <t>Devido captação parcial, este item será executado com recursos próprios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</si>
</sst>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%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0.0"/>
    <numFmt numFmtId="184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i/>
      <u val="single"/>
      <sz val="14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7"/>
      <color indexed="10"/>
      <name val="Calibri"/>
      <family val="2"/>
    </font>
    <font>
      <b/>
      <sz val="11"/>
      <color indexed="10"/>
      <name val="Calibri"/>
      <family val="2"/>
    </font>
    <font>
      <b/>
      <i/>
      <u val="single"/>
      <sz val="12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b/>
      <i/>
      <u val="single"/>
      <sz val="14"/>
      <name val="Calibri"/>
      <family val="2"/>
    </font>
    <font>
      <b/>
      <sz val="8"/>
      <color indexed="10"/>
      <name val="Calibri"/>
      <family val="2"/>
    </font>
    <font>
      <sz val="26"/>
      <color indexed="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i/>
      <u val="single"/>
      <sz val="14"/>
      <color rgb="FFFF0000"/>
      <name val="Calibri"/>
      <family val="2"/>
    </font>
    <font>
      <b/>
      <sz val="12"/>
      <color theme="1"/>
      <name val="Calibri"/>
      <family val="2"/>
    </font>
    <font>
      <sz val="7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sz val="2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83">
    <xf numFmtId="0" fontId="0" fillId="0" borderId="0" xfId="0" applyFont="1" applyAlignment="1">
      <alignment/>
    </xf>
    <xf numFmtId="4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33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11" xfId="0" applyNumberFormat="1" applyFill="1" applyBorder="1" applyAlignment="1" applyProtection="1">
      <alignment horizontal="center" vertical="center"/>
      <protection locked="0"/>
    </xf>
    <xf numFmtId="4" fontId="0" fillId="33" borderId="12" xfId="0" applyNumberFormat="1" applyFill="1" applyBorder="1" applyAlignment="1" applyProtection="1">
      <alignment horizontal="center" vertical="center"/>
      <protection locked="0"/>
    </xf>
    <xf numFmtId="4" fontId="0" fillId="33" borderId="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4" fontId="47" fillId="35" borderId="13" xfId="0" applyNumberFormat="1" applyFont="1" applyFill="1" applyBorder="1" applyAlignment="1" applyProtection="1">
      <alignment horizontal="center" vertical="center"/>
      <protection locked="0"/>
    </xf>
    <xf numFmtId="0" fontId="55" fillId="35" borderId="13" xfId="0" applyFont="1" applyFill="1" applyBorder="1" applyAlignment="1" applyProtection="1">
      <alignment horizontal="center" vertical="center"/>
      <protection locked="0"/>
    </xf>
    <xf numFmtId="4" fontId="47" fillId="35" borderId="14" xfId="0" applyNumberFormat="1" applyFont="1" applyFill="1" applyBorder="1" applyAlignment="1" applyProtection="1">
      <alignment horizontal="center" vertical="center"/>
      <protection locked="0"/>
    </xf>
    <xf numFmtId="4" fontId="0" fillId="34" borderId="14" xfId="0" applyNumberFormat="1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4" fontId="0" fillId="35" borderId="0" xfId="0" applyNumberFormat="1" applyFill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 wrapText="1"/>
      <protection locked="0"/>
    </xf>
    <xf numFmtId="4" fontId="0" fillId="35" borderId="13" xfId="0" applyNumberFormat="1" applyFill="1" applyBorder="1" applyAlignment="1" applyProtection="1">
      <alignment horizontal="center" vertical="center"/>
      <protection locked="0"/>
    </xf>
    <xf numFmtId="4" fontId="0" fillId="35" borderId="16" xfId="0" applyNumberFormat="1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horizontal="center" vertical="center"/>
      <protection locked="0"/>
    </xf>
    <xf numFmtId="4" fontId="0" fillId="35" borderId="17" xfId="0" applyNumberFormat="1" applyFill="1" applyBorder="1" applyAlignment="1" applyProtection="1">
      <alignment horizontal="center" vertical="center"/>
      <protection locked="0"/>
    </xf>
    <xf numFmtId="4" fontId="0" fillId="35" borderId="18" xfId="0" applyNumberFormat="1" applyFill="1" applyBorder="1" applyAlignment="1" applyProtection="1">
      <alignment horizontal="center" vertical="center"/>
      <protection locked="0"/>
    </xf>
    <xf numFmtId="4" fontId="0" fillId="35" borderId="0" xfId="0" applyNumberFormat="1" applyFill="1" applyBorder="1" applyAlignment="1" applyProtection="1">
      <alignment horizontal="center" vertical="center"/>
      <protection locked="0"/>
    </xf>
    <xf numFmtId="0" fontId="24" fillId="35" borderId="13" xfId="0" applyFont="1" applyFill="1" applyBorder="1" applyAlignment="1" applyProtection="1">
      <alignment horizontal="center" vertical="center"/>
      <protection locked="0"/>
    </xf>
    <xf numFmtId="4" fontId="24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4" fontId="56" fillId="35" borderId="19" xfId="0" applyNumberFormat="1" applyFont="1" applyFill="1" applyBorder="1" applyAlignment="1" applyProtection="1">
      <alignment horizontal="right" vertical="center"/>
      <protection locked="0"/>
    </xf>
    <xf numFmtId="4" fontId="57" fillId="35" borderId="0" xfId="0" applyNumberFormat="1" applyFont="1" applyFill="1" applyBorder="1" applyAlignment="1" applyProtection="1">
      <alignment horizontal="center" vertical="center" wrapText="1"/>
      <protection locked="0"/>
    </xf>
    <xf numFmtId="4" fontId="47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34" borderId="20" xfId="0" applyFont="1" applyFill="1" applyBorder="1" applyAlignment="1" applyProtection="1">
      <alignment horizontal="center" vertical="center"/>
      <protection locked="0"/>
    </xf>
    <xf numFmtId="0" fontId="47" fillId="34" borderId="21" xfId="0" applyFont="1" applyFill="1" applyBorder="1" applyAlignment="1" applyProtection="1">
      <alignment horizontal="center" vertical="center"/>
      <protection locked="0"/>
    </xf>
    <xf numFmtId="0" fontId="47" fillId="34" borderId="13" xfId="0" applyFont="1" applyFill="1" applyBorder="1" applyAlignment="1" applyProtection="1">
      <alignment horizontal="center" vertical="center"/>
      <protection locked="0"/>
    </xf>
    <xf numFmtId="0" fontId="47" fillId="34" borderId="14" xfId="0" applyFont="1" applyFill="1" applyBorder="1" applyAlignment="1" applyProtection="1">
      <alignment horizontal="center" vertical="center"/>
      <protection locked="0"/>
    </xf>
    <xf numFmtId="0" fontId="58" fillId="34" borderId="22" xfId="0" applyFont="1" applyFill="1" applyBorder="1" applyAlignment="1" applyProtection="1">
      <alignment horizontal="center" vertical="center"/>
      <protection locked="0"/>
    </xf>
    <xf numFmtId="0" fontId="58" fillId="34" borderId="23" xfId="0" applyFont="1" applyFill="1" applyBorder="1" applyAlignment="1" applyProtection="1">
      <alignment horizontal="center" vertical="center"/>
      <protection locked="0"/>
    </xf>
    <xf numFmtId="0" fontId="47" fillId="34" borderId="24" xfId="0" applyFont="1" applyFill="1" applyBorder="1" applyAlignment="1" applyProtection="1">
      <alignment horizontal="center" vertical="center"/>
      <protection locked="0"/>
    </xf>
    <xf numFmtId="0" fontId="47" fillId="34" borderId="16" xfId="0" applyFont="1" applyFill="1" applyBorder="1" applyAlignment="1" applyProtection="1">
      <alignment horizontal="center" vertical="center"/>
      <protection locked="0"/>
    </xf>
    <xf numFmtId="4" fontId="0" fillId="35" borderId="25" xfId="0" applyNumberFormat="1" applyFill="1" applyBorder="1" applyAlignment="1" applyProtection="1">
      <alignment horizontal="center" vertical="center"/>
      <protection locked="0"/>
    </xf>
    <xf numFmtId="4" fontId="0" fillId="35" borderId="26" xfId="0" applyNumberFormat="1" applyFill="1" applyBorder="1" applyAlignment="1" applyProtection="1">
      <alignment horizontal="center" vertical="center"/>
      <protection locked="0"/>
    </xf>
    <xf numFmtId="4" fontId="0" fillId="34" borderId="16" xfId="0" applyNumberFormat="1" applyFill="1" applyBorder="1" applyAlignment="1" applyProtection="1">
      <alignment horizontal="center" vertical="center"/>
      <protection locked="0"/>
    </xf>
    <xf numFmtId="4" fontId="47" fillId="35" borderId="22" xfId="0" applyNumberFormat="1" applyFont="1" applyFill="1" applyBorder="1" applyAlignment="1" applyProtection="1">
      <alignment horizontal="center" vertical="center"/>
      <protection locked="0"/>
    </xf>
    <xf numFmtId="4" fontId="47" fillId="35" borderId="23" xfId="0" applyNumberFormat="1" applyFont="1" applyFill="1" applyBorder="1" applyAlignment="1" applyProtection="1">
      <alignment horizontal="center" vertical="center"/>
      <protection locked="0"/>
    </xf>
    <xf numFmtId="4" fontId="47" fillId="35" borderId="27" xfId="0" applyNumberFormat="1" applyFont="1" applyFill="1" applyBorder="1" applyAlignment="1" applyProtection="1">
      <alignment horizontal="center" vertical="center"/>
      <protection locked="0"/>
    </xf>
    <xf numFmtId="0" fontId="0" fillId="35" borderId="28" xfId="0" applyFill="1" applyBorder="1" applyAlignment="1" applyProtection="1">
      <alignment horizontal="center" vertical="center"/>
      <protection locked="0"/>
    </xf>
    <xf numFmtId="0" fontId="55" fillId="35" borderId="29" xfId="0" applyFont="1" applyFill="1" applyBorder="1" applyAlignment="1" applyProtection="1">
      <alignment horizontal="center" vertical="center"/>
      <protection locked="0"/>
    </xf>
    <xf numFmtId="0" fontId="47" fillId="35" borderId="29" xfId="0" applyFont="1" applyFill="1" applyBorder="1" applyAlignment="1" applyProtection="1">
      <alignment horizontal="center" vertical="center"/>
      <protection locked="0"/>
    </xf>
    <xf numFmtId="4" fontId="47" fillId="35" borderId="29" xfId="0" applyNumberFormat="1" applyFont="1" applyFill="1" applyBorder="1" applyAlignment="1" applyProtection="1">
      <alignment horizontal="center" vertical="center"/>
      <protection locked="0"/>
    </xf>
    <xf numFmtId="4" fontId="47" fillId="35" borderId="30" xfId="0" applyNumberFormat="1" applyFont="1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4" fontId="0" fillId="34" borderId="21" xfId="0" applyNumberFormat="1" applyFill="1" applyBorder="1" applyAlignment="1" applyProtection="1">
      <alignment horizontal="center" vertical="center"/>
      <protection locked="0"/>
    </xf>
    <xf numFmtId="4" fontId="0" fillId="34" borderId="24" xfId="0" applyNumberFormat="1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center" vertical="center"/>
      <protection locked="0"/>
    </xf>
    <xf numFmtId="4" fontId="0" fillId="34" borderId="34" xfId="0" applyNumberFormat="1" applyFill="1" applyBorder="1" applyAlignment="1" applyProtection="1">
      <alignment horizontal="center" vertical="center"/>
      <protection locked="0"/>
    </xf>
    <xf numFmtId="4" fontId="0" fillId="34" borderId="25" xfId="0" applyNumberFormat="1" applyFill="1" applyBorder="1" applyAlignment="1" applyProtection="1">
      <alignment horizontal="center" vertical="center"/>
      <protection locked="0"/>
    </xf>
    <xf numFmtId="4" fontId="0" fillId="35" borderId="28" xfId="0" applyNumberFormat="1" applyFill="1" applyBorder="1" applyAlignment="1" applyProtection="1">
      <alignment horizontal="center" vertical="center"/>
      <protection locked="0"/>
    </xf>
    <xf numFmtId="0" fontId="55" fillId="35" borderId="22" xfId="0" applyFont="1" applyFill="1" applyBorder="1" applyAlignment="1" applyProtection="1">
      <alignment horizontal="center" vertical="center"/>
      <protection locked="0"/>
    </xf>
    <xf numFmtId="0" fontId="55" fillId="35" borderId="35" xfId="0" applyFont="1" applyFill="1" applyBorder="1" applyAlignment="1" applyProtection="1">
      <alignment horizontal="center" vertical="center"/>
      <protection locked="0"/>
    </xf>
    <xf numFmtId="4" fontId="47" fillId="35" borderId="36" xfId="0" applyNumberFormat="1" applyFont="1" applyFill="1" applyBorder="1" applyAlignment="1" applyProtection="1">
      <alignment horizontal="center" vertical="center"/>
      <protection locked="0"/>
    </xf>
    <xf numFmtId="4" fontId="0" fillId="35" borderId="37" xfId="0" applyNumberFormat="1" applyFill="1" applyBorder="1" applyAlignment="1" applyProtection="1">
      <alignment horizontal="center" vertical="center"/>
      <protection locked="0"/>
    </xf>
    <xf numFmtId="0" fontId="55" fillId="35" borderId="20" xfId="0" applyFont="1" applyFill="1" applyBorder="1" applyAlignment="1" applyProtection="1">
      <alignment horizontal="center" vertical="center"/>
      <protection locked="0"/>
    </xf>
    <xf numFmtId="4" fontId="47" fillId="35" borderId="20" xfId="0" applyNumberFormat="1" applyFont="1" applyFill="1" applyBorder="1" applyAlignment="1" applyProtection="1">
      <alignment horizontal="center" vertical="center"/>
      <protection locked="0"/>
    </xf>
    <xf numFmtId="4" fontId="47" fillId="35" borderId="21" xfId="0" applyNumberFormat="1" applyFont="1" applyFill="1" applyBorder="1" applyAlignment="1" applyProtection="1">
      <alignment horizontal="center" vertical="center"/>
      <protection locked="0"/>
    </xf>
    <xf numFmtId="4" fontId="0" fillId="35" borderId="24" xfId="0" applyNumberFormat="1" applyFill="1" applyBorder="1" applyAlignment="1" applyProtection="1">
      <alignment horizontal="center" vertical="center"/>
      <protection locked="0"/>
    </xf>
    <xf numFmtId="0" fontId="55" fillId="35" borderId="33" xfId="0" applyFont="1" applyFill="1" applyBorder="1" applyAlignment="1" applyProtection="1">
      <alignment horizontal="center" vertical="center"/>
      <protection locked="0"/>
    </xf>
    <xf numFmtId="4" fontId="47" fillId="35" borderId="33" xfId="0" applyNumberFormat="1" applyFont="1" applyFill="1" applyBorder="1" applyAlignment="1" applyProtection="1">
      <alignment horizontal="center" vertical="center"/>
      <protection locked="0"/>
    </xf>
    <xf numFmtId="4" fontId="47" fillId="35" borderId="34" xfId="0" applyNumberFormat="1" applyFont="1" applyFill="1" applyBorder="1" applyAlignment="1" applyProtection="1">
      <alignment horizontal="center" vertical="center"/>
      <protection locked="0"/>
    </xf>
    <xf numFmtId="4" fontId="53" fillId="35" borderId="16" xfId="0" applyNumberFormat="1" applyFont="1" applyFill="1" applyBorder="1" applyAlignment="1" applyProtection="1">
      <alignment horizontal="center" vertical="center"/>
      <protection locked="0"/>
    </xf>
    <xf numFmtId="4" fontId="53" fillId="35" borderId="0" xfId="0" applyNumberFormat="1" applyFont="1" applyFill="1" applyBorder="1" applyAlignment="1" applyProtection="1">
      <alignment horizontal="center" vertical="center"/>
      <protection locked="0"/>
    </xf>
    <xf numFmtId="4" fontId="58" fillId="35" borderId="36" xfId="0" applyNumberFormat="1" applyFont="1" applyFill="1" applyBorder="1" applyAlignment="1" applyProtection="1">
      <alignment horizontal="center" vertical="center"/>
      <protection locked="0"/>
    </xf>
    <xf numFmtId="4" fontId="53" fillId="35" borderId="37" xfId="0" applyNumberFormat="1" applyFont="1" applyFill="1" applyBorder="1" applyAlignment="1" applyProtection="1">
      <alignment horizontal="center" vertical="center"/>
      <protection locked="0"/>
    </xf>
    <xf numFmtId="4" fontId="58" fillId="35" borderId="37" xfId="0" applyNumberFormat="1" applyFont="1" applyFill="1" applyBorder="1" applyAlignment="1" applyProtection="1">
      <alignment horizontal="center" vertical="center"/>
      <protection locked="0"/>
    </xf>
    <xf numFmtId="4" fontId="28" fillId="35" borderId="38" xfId="0" applyNumberFormat="1" applyFont="1" applyFill="1" applyBorder="1" applyAlignment="1" applyProtection="1">
      <alignment horizontal="center" vertical="center"/>
      <protection locked="0"/>
    </xf>
    <xf numFmtId="4" fontId="28" fillId="35" borderId="28" xfId="0" applyNumberFormat="1" applyFont="1" applyFill="1" applyBorder="1" applyAlignment="1" applyProtection="1">
      <alignment horizontal="center" vertical="center"/>
      <protection locked="0"/>
    </xf>
    <xf numFmtId="4" fontId="24" fillId="35" borderId="31" xfId="0" applyNumberFormat="1" applyFont="1" applyFill="1" applyBorder="1" applyAlignment="1" applyProtection="1">
      <alignment horizontal="center" vertical="center"/>
      <protection locked="0"/>
    </xf>
    <xf numFmtId="4" fontId="24" fillId="35" borderId="24" xfId="0" applyNumberFormat="1" applyFont="1" applyFill="1" applyBorder="1" applyAlignment="1" applyProtection="1">
      <alignment horizontal="center" vertical="center"/>
      <protection locked="0"/>
    </xf>
    <xf numFmtId="4" fontId="24" fillId="35" borderId="32" xfId="0" applyNumberFormat="1" applyFont="1" applyFill="1" applyBorder="1" applyAlignment="1" applyProtection="1">
      <alignment horizontal="center" vertical="center"/>
      <protection locked="0"/>
    </xf>
    <xf numFmtId="4" fontId="24" fillId="35" borderId="25" xfId="0" applyNumberFormat="1" applyFont="1" applyFill="1" applyBorder="1" applyAlignment="1" applyProtection="1">
      <alignment horizontal="center" vertical="center"/>
      <protection locked="0"/>
    </xf>
    <xf numFmtId="4" fontId="24" fillId="35" borderId="15" xfId="0" applyNumberFormat="1" applyFont="1" applyFill="1" applyBorder="1" applyAlignment="1" applyProtection="1">
      <alignment horizontal="center" vertical="center"/>
      <protection locked="0"/>
    </xf>
    <xf numFmtId="4" fontId="24" fillId="35" borderId="16" xfId="0" applyNumberFormat="1" applyFont="1" applyFill="1" applyBorder="1" applyAlignment="1" applyProtection="1">
      <alignment horizontal="center" vertical="center"/>
      <protection locked="0"/>
    </xf>
    <xf numFmtId="4" fontId="24" fillId="35" borderId="39" xfId="0" applyNumberFormat="1" applyFont="1" applyFill="1" applyBorder="1" applyAlignment="1" applyProtection="1">
      <alignment horizontal="center" vertical="center"/>
      <protection locked="0"/>
    </xf>
    <xf numFmtId="4" fontId="24" fillId="35" borderId="40" xfId="0" applyNumberFormat="1" applyFont="1" applyFill="1" applyBorder="1" applyAlignment="1" applyProtection="1">
      <alignment horizontal="center" vertical="center"/>
      <protection locked="0"/>
    </xf>
    <xf numFmtId="4" fontId="24" fillId="35" borderId="41" xfId="0" applyNumberFormat="1" applyFont="1" applyFill="1" applyBorder="1" applyAlignment="1" applyProtection="1">
      <alignment horizontal="center" vertical="center"/>
      <protection locked="0"/>
    </xf>
    <xf numFmtId="4" fontId="58" fillId="35" borderId="27" xfId="0" applyNumberFormat="1" applyFont="1" applyFill="1" applyBorder="1" applyAlignment="1" applyProtection="1">
      <alignment horizontal="center" vertical="center"/>
      <protection locked="0"/>
    </xf>
    <xf numFmtId="4" fontId="53" fillId="35" borderId="27" xfId="0" applyNumberFormat="1" applyFont="1" applyFill="1" applyBorder="1" applyAlignment="1" applyProtection="1">
      <alignment horizontal="center" vertical="center"/>
      <protection locked="0"/>
    </xf>
    <xf numFmtId="4" fontId="53" fillId="35" borderId="28" xfId="0" applyNumberFormat="1" applyFont="1" applyFill="1" applyBorder="1" applyAlignment="1" applyProtection="1">
      <alignment horizontal="center" vertical="center"/>
      <protection locked="0"/>
    </xf>
    <xf numFmtId="0" fontId="55" fillId="35" borderId="31" xfId="0" applyFont="1" applyFill="1" applyBorder="1" applyAlignment="1" applyProtection="1">
      <alignment horizontal="center" vertical="center"/>
      <protection locked="0"/>
    </xf>
    <xf numFmtId="0" fontId="0" fillId="35" borderId="31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 wrapText="1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4" fontId="0" fillId="35" borderId="20" xfId="0" applyNumberFormat="1" applyFill="1" applyBorder="1" applyAlignment="1" applyProtection="1">
      <alignment horizontal="center" vertical="center"/>
      <protection locked="0"/>
    </xf>
    <xf numFmtId="0" fontId="0" fillId="35" borderId="32" xfId="0" applyFill="1" applyBorder="1" applyAlignment="1" applyProtection="1">
      <alignment horizontal="center" vertical="center"/>
      <protection locked="0"/>
    </xf>
    <xf numFmtId="0" fontId="0" fillId="35" borderId="33" xfId="0" applyFill="1" applyBorder="1" applyAlignment="1" applyProtection="1">
      <alignment horizontal="center" vertical="center" wrapText="1"/>
      <protection locked="0"/>
    </xf>
    <xf numFmtId="0" fontId="0" fillId="35" borderId="33" xfId="0" applyFill="1" applyBorder="1" applyAlignment="1" applyProtection="1">
      <alignment horizontal="center" vertical="center"/>
      <protection locked="0"/>
    </xf>
    <xf numFmtId="4" fontId="0" fillId="35" borderId="33" xfId="0" applyNumberFormat="1" applyFill="1" applyBorder="1" applyAlignment="1" applyProtection="1">
      <alignment horizontal="center" vertical="center"/>
      <protection locked="0"/>
    </xf>
    <xf numFmtId="4" fontId="29" fillId="35" borderId="42" xfId="0" applyNumberFormat="1" applyFont="1" applyFill="1" applyBorder="1" applyAlignment="1" applyProtection="1">
      <alignment horizontal="center" vertical="center"/>
      <protection locked="0"/>
    </xf>
    <xf numFmtId="4" fontId="29" fillId="35" borderId="43" xfId="0" applyNumberFormat="1" applyFont="1" applyFill="1" applyBorder="1" applyAlignment="1" applyProtection="1">
      <alignment horizontal="center" vertical="center"/>
      <protection locked="0"/>
    </xf>
    <xf numFmtId="4" fontId="29" fillId="35" borderId="38" xfId="0" applyNumberFormat="1" applyFont="1" applyFill="1" applyBorder="1" applyAlignment="1" applyProtection="1">
      <alignment horizontal="center" vertical="center"/>
      <protection locked="0"/>
    </xf>
    <xf numFmtId="4" fontId="24" fillId="35" borderId="43" xfId="0" applyNumberFormat="1" applyFont="1" applyFill="1" applyBorder="1" applyAlignment="1" applyProtection="1">
      <alignment horizontal="center" vertical="center"/>
      <protection locked="0"/>
    </xf>
    <xf numFmtId="4" fontId="29" fillId="35" borderId="44" xfId="0" applyNumberFormat="1" applyFont="1" applyFill="1" applyBorder="1" applyAlignment="1" applyProtection="1">
      <alignment horizontal="center" vertical="center"/>
      <protection locked="0"/>
    </xf>
    <xf numFmtId="0" fontId="2" fillId="34" borderId="31" xfId="50" applyFont="1" applyFill="1" applyBorder="1" applyAlignment="1" applyProtection="1">
      <alignment vertical="center"/>
      <protection locked="0"/>
    </xf>
    <xf numFmtId="0" fontId="2" fillId="34" borderId="15" xfId="50" applyFont="1" applyFill="1" applyBorder="1" applyAlignment="1" applyProtection="1">
      <alignment vertical="center"/>
      <protection locked="0"/>
    </xf>
    <xf numFmtId="0" fontId="2" fillId="34" borderId="32" xfId="50" applyFont="1" applyFill="1" applyBorder="1" applyAlignment="1" applyProtection="1">
      <alignment vertical="center"/>
      <protection locked="0"/>
    </xf>
    <xf numFmtId="3" fontId="55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5" borderId="35" xfId="0" applyFill="1" applyBorder="1" applyAlignment="1" applyProtection="1">
      <alignment horizontal="center" vertical="center"/>
      <protection locked="0"/>
    </xf>
    <xf numFmtId="0" fontId="0" fillId="35" borderId="45" xfId="0" applyFill="1" applyBorder="1" applyAlignment="1" applyProtection="1">
      <alignment horizontal="center" vertical="center" wrapText="1"/>
      <protection locked="0"/>
    </xf>
    <xf numFmtId="0" fontId="55" fillId="35" borderId="45" xfId="0" applyFont="1" applyFill="1" applyBorder="1" applyAlignment="1" applyProtection="1">
      <alignment horizontal="center" vertical="center"/>
      <protection locked="0"/>
    </xf>
    <xf numFmtId="0" fontId="0" fillId="35" borderId="45" xfId="0" applyFill="1" applyBorder="1" applyAlignment="1" applyProtection="1">
      <alignment horizontal="center" vertical="center"/>
      <protection locked="0"/>
    </xf>
    <xf numFmtId="4" fontId="0" fillId="35" borderId="45" xfId="0" applyNumberFormat="1" applyFill="1" applyBorder="1" applyAlignment="1" applyProtection="1">
      <alignment horizontal="center" vertical="center"/>
      <protection locked="0"/>
    </xf>
    <xf numFmtId="4" fontId="24" fillId="35" borderId="45" xfId="0" applyNumberFormat="1" applyFont="1" applyFill="1" applyBorder="1" applyAlignment="1" applyProtection="1">
      <alignment horizontal="center" vertical="center"/>
      <protection locked="0"/>
    </xf>
    <xf numFmtId="0" fontId="0" fillId="35" borderId="31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35" borderId="32" xfId="0" applyFont="1" applyFill="1" applyBorder="1" applyAlignment="1" applyProtection="1">
      <alignment horizontal="center" vertical="center"/>
      <protection locked="0"/>
    </xf>
    <xf numFmtId="4" fontId="24" fillId="35" borderId="20" xfId="0" applyNumberFormat="1" applyFont="1" applyFill="1" applyBorder="1" applyAlignment="1" applyProtection="1">
      <alignment horizontal="center" vertical="center"/>
      <protection locked="0"/>
    </xf>
    <xf numFmtId="4" fontId="24" fillId="35" borderId="33" xfId="0" applyNumberFormat="1" applyFont="1" applyFill="1" applyBorder="1" applyAlignment="1" applyProtection="1">
      <alignment horizontal="center" vertical="center"/>
      <protection locked="0"/>
    </xf>
    <xf numFmtId="0" fontId="24" fillId="35" borderId="20" xfId="0" applyFont="1" applyFill="1" applyBorder="1" applyAlignment="1" applyProtection="1">
      <alignment horizontal="center" vertical="center"/>
      <protection locked="0"/>
    </xf>
    <xf numFmtId="0" fontId="55" fillId="35" borderId="15" xfId="0" applyFont="1" applyFill="1" applyBorder="1" applyAlignment="1" applyProtection="1">
      <alignment horizontal="center" vertical="center"/>
      <protection locked="0"/>
    </xf>
    <xf numFmtId="4" fontId="24" fillId="35" borderId="46" xfId="0" applyNumberFormat="1" applyFont="1" applyFill="1" applyBorder="1" applyAlignment="1" applyProtection="1">
      <alignment horizontal="center" vertical="center"/>
      <protection locked="0"/>
    </xf>
    <xf numFmtId="4" fontId="24" fillId="35" borderId="35" xfId="0" applyNumberFormat="1" applyFont="1" applyFill="1" applyBorder="1" applyAlignment="1" applyProtection="1">
      <alignment horizontal="center" vertical="center"/>
      <protection locked="0"/>
    </xf>
    <xf numFmtId="4" fontId="24" fillId="35" borderId="28" xfId="0" applyNumberFormat="1" applyFont="1" applyFill="1" applyBorder="1" applyAlignment="1" applyProtection="1">
      <alignment horizontal="center" vertical="center"/>
      <protection locked="0"/>
    </xf>
    <xf numFmtId="4" fontId="53" fillId="35" borderId="46" xfId="0" applyNumberFormat="1" applyFont="1" applyFill="1" applyBorder="1" applyAlignment="1" applyProtection="1">
      <alignment horizontal="center" vertical="center"/>
      <protection locked="0"/>
    </xf>
    <xf numFmtId="4" fontId="53" fillId="33" borderId="0" xfId="0" applyNumberFormat="1" applyFont="1" applyFill="1" applyBorder="1" applyAlignment="1" applyProtection="1">
      <alignment horizontal="center" vertical="center"/>
      <protection locked="0"/>
    </xf>
    <xf numFmtId="4" fontId="53" fillId="35" borderId="47" xfId="0" applyNumberFormat="1" applyFont="1" applyFill="1" applyBorder="1" applyAlignment="1" applyProtection="1">
      <alignment horizontal="center" vertical="center"/>
      <protection locked="0"/>
    </xf>
    <xf numFmtId="4" fontId="53" fillId="35" borderId="48" xfId="0" applyNumberFormat="1" applyFont="1" applyFill="1" applyBorder="1" applyAlignment="1" applyProtection="1">
      <alignment horizontal="center" vertical="center"/>
      <protection locked="0"/>
    </xf>
    <xf numFmtId="4" fontId="53" fillId="33" borderId="10" xfId="0" applyNumberFormat="1" applyFont="1" applyFill="1" applyBorder="1" applyAlignment="1" applyProtection="1">
      <alignment horizontal="center" vertical="center"/>
      <protection locked="0"/>
    </xf>
    <xf numFmtId="0" fontId="53" fillId="35" borderId="0" xfId="0" applyFont="1" applyFill="1" applyAlignment="1" applyProtection="1">
      <alignment horizontal="center" vertical="center"/>
      <protection locked="0"/>
    </xf>
    <xf numFmtId="4" fontId="53" fillId="33" borderId="11" xfId="0" applyNumberFormat="1" applyFont="1" applyFill="1" applyBorder="1" applyAlignment="1" applyProtection="1">
      <alignment horizontal="center" vertical="center"/>
      <protection locked="0"/>
    </xf>
    <xf numFmtId="0" fontId="53" fillId="35" borderId="28" xfId="0" applyFont="1" applyFill="1" applyBorder="1" applyAlignment="1" applyProtection="1">
      <alignment horizontal="center" vertical="center"/>
      <protection locked="0"/>
    </xf>
    <xf numFmtId="4" fontId="53" fillId="33" borderId="12" xfId="0" applyNumberFormat="1" applyFont="1" applyFill="1" applyBorder="1" applyAlignment="1" applyProtection="1">
      <alignment horizontal="center" vertical="center"/>
      <protection locked="0"/>
    </xf>
    <xf numFmtId="4" fontId="53" fillId="35" borderId="49" xfId="0" applyNumberFormat="1" applyFont="1" applyFill="1" applyBorder="1" applyAlignment="1" applyProtection="1">
      <alignment horizontal="center" vertical="center"/>
      <protection locked="0"/>
    </xf>
    <xf numFmtId="0" fontId="0" fillId="35" borderId="50" xfId="0" applyFill="1" applyBorder="1" applyAlignment="1" applyProtection="1">
      <alignment horizontal="center" vertical="center"/>
      <protection locked="0"/>
    </xf>
    <xf numFmtId="0" fontId="0" fillId="35" borderId="13" xfId="0" applyFont="1" applyFill="1" applyBorder="1" applyAlignment="1" applyProtection="1">
      <alignment horizontal="center" vertical="center"/>
      <protection locked="0"/>
    </xf>
    <xf numFmtId="0" fontId="24" fillId="35" borderId="29" xfId="0" applyFont="1" applyFill="1" applyBorder="1" applyAlignment="1" applyProtection="1">
      <alignment horizontal="center" vertical="center"/>
      <protection locked="0"/>
    </xf>
    <xf numFmtId="0" fontId="24" fillId="35" borderId="31" xfId="0" applyFont="1" applyFill="1" applyBorder="1" applyAlignment="1" applyProtection="1">
      <alignment horizontal="center" vertical="center"/>
      <protection locked="0"/>
    </xf>
    <xf numFmtId="0" fontId="24" fillId="35" borderId="15" xfId="0" applyFont="1" applyFill="1" applyBorder="1" applyAlignment="1" applyProtection="1">
      <alignment horizontal="center" vertical="center"/>
      <protection locked="0"/>
    </xf>
    <xf numFmtId="0" fontId="24" fillId="35" borderId="32" xfId="0" applyFont="1" applyFill="1" applyBorder="1" applyAlignment="1" applyProtection="1">
      <alignment horizontal="center" vertical="center"/>
      <protection locked="0"/>
    </xf>
    <xf numFmtId="0" fontId="24" fillId="35" borderId="45" xfId="0" applyFont="1" applyFill="1" applyBorder="1" applyAlignment="1" applyProtection="1">
      <alignment horizontal="center" vertical="center"/>
      <protection locked="0"/>
    </xf>
    <xf numFmtId="0" fontId="24" fillId="35" borderId="35" xfId="0" applyFont="1" applyFill="1" applyBorder="1" applyAlignment="1" applyProtection="1">
      <alignment horizontal="center" vertical="center"/>
      <protection locked="0"/>
    </xf>
    <xf numFmtId="4" fontId="47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47" fillId="34" borderId="17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 locked="0"/>
    </xf>
    <xf numFmtId="4" fontId="47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24" fillId="35" borderId="33" xfId="0" applyFont="1" applyFill="1" applyBorder="1" applyAlignment="1" applyProtection="1">
      <alignment horizontal="center" vertical="center"/>
      <protection locked="0"/>
    </xf>
    <xf numFmtId="0" fontId="0" fillId="35" borderId="25" xfId="0" applyFill="1" applyBorder="1" applyAlignment="1" applyProtection="1">
      <alignment horizontal="center" vertical="center"/>
      <protection locked="0"/>
    </xf>
    <xf numFmtId="0" fontId="53" fillId="35" borderId="37" xfId="0" applyFont="1" applyFill="1" applyBorder="1" applyAlignment="1" applyProtection="1">
      <alignment horizontal="center" vertical="center"/>
      <protection locked="0"/>
    </xf>
    <xf numFmtId="0" fontId="31" fillId="35" borderId="20" xfId="0" applyFont="1" applyFill="1" applyBorder="1" applyAlignment="1" applyProtection="1">
      <alignment horizontal="center" vertical="center"/>
      <protection locked="0"/>
    </xf>
    <xf numFmtId="0" fontId="55" fillId="35" borderId="32" xfId="0" applyFont="1" applyFill="1" applyBorder="1" applyAlignment="1" applyProtection="1">
      <alignment horizontal="center" vertical="center"/>
      <protection locked="0"/>
    </xf>
    <xf numFmtId="0" fontId="31" fillId="35" borderId="33" xfId="0" applyFont="1" applyFill="1" applyBorder="1" applyAlignment="1" applyProtection="1">
      <alignment horizontal="center" vertical="center"/>
      <protection locked="0"/>
    </xf>
    <xf numFmtId="0" fontId="0" fillId="35" borderId="33" xfId="0" applyFont="1" applyFill="1" applyBorder="1" applyAlignment="1" applyProtection="1">
      <alignment horizontal="center" vertical="center" wrapText="1"/>
      <protection locked="0"/>
    </xf>
    <xf numFmtId="2" fontId="24" fillId="35" borderId="13" xfId="0" applyNumberFormat="1" applyFont="1" applyFill="1" applyBorder="1" applyAlignment="1" applyProtection="1">
      <alignment horizontal="center" vertical="center"/>
      <protection locked="0"/>
    </xf>
    <xf numFmtId="4" fontId="58" fillId="35" borderId="51" xfId="0" applyNumberFormat="1" applyFont="1" applyFill="1" applyBorder="1" applyAlignment="1" applyProtection="1">
      <alignment horizontal="center" vertical="center"/>
      <protection locked="0"/>
    </xf>
    <xf numFmtId="2" fontId="24" fillId="35" borderId="33" xfId="0" applyNumberFormat="1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/>
      <protection locked="0"/>
    </xf>
    <xf numFmtId="4" fontId="0" fillId="35" borderId="20" xfId="0" applyNumberFormat="1" applyFont="1" applyFill="1" applyBorder="1" applyAlignment="1" applyProtection="1">
      <alignment horizontal="center" vertical="center"/>
      <protection locked="0"/>
    </xf>
    <xf numFmtId="4" fontId="0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5" borderId="33" xfId="0" applyFont="1" applyFill="1" applyBorder="1" applyAlignment="1" applyProtection="1">
      <alignment horizontal="center" vertical="center"/>
      <protection locked="0"/>
    </xf>
    <xf numFmtId="4" fontId="0" fillId="35" borderId="33" xfId="0" applyNumberFormat="1" applyFont="1" applyFill="1" applyBorder="1" applyAlignment="1" applyProtection="1">
      <alignment horizontal="center" vertical="center"/>
      <protection locked="0"/>
    </xf>
    <xf numFmtId="4" fontId="29" fillId="35" borderId="35" xfId="0" applyNumberFormat="1" applyFont="1" applyFill="1" applyBorder="1" applyAlignment="1" applyProtection="1">
      <alignment horizontal="center" vertical="center"/>
      <protection locked="0"/>
    </xf>
    <xf numFmtId="4" fontId="29" fillId="35" borderId="28" xfId="0" applyNumberFormat="1" applyFont="1" applyFill="1" applyBorder="1" applyAlignment="1" applyProtection="1">
      <alignment horizontal="center" vertical="center"/>
      <protection locked="0"/>
    </xf>
    <xf numFmtId="0" fontId="53" fillId="34" borderId="40" xfId="0" applyFont="1" applyFill="1" applyBorder="1" applyAlignment="1" applyProtection="1">
      <alignment horizontal="center" vertical="center"/>
      <protection locked="0"/>
    </xf>
    <xf numFmtId="0" fontId="53" fillId="34" borderId="22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 wrapText="1"/>
    </xf>
    <xf numFmtId="4" fontId="0" fillId="35" borderId="49" xfId="0" applyNumberFormat="1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vertical="center"/>
      <protection locked="0"/>
    </xf>
    <xf numFmtId="0" fontId="53" fillId="33" borderId="52" xfId="0" applyFont="1" applyFill="1" applyBorder="1" applyAlignment="1" applyProtection="1">
      <alignment horizontal="center" vertical="center"/>
      <protection locked="0"/>
    </xf>
    <xf numFmtId="0" fontId="53" fillId="35" borderId="13" xfId="0" applyFont="1" applyFill="1" applyBorder="1" applyAlignment="1" applyProtection="1">
      <alignment horizontal="center" vertical="center"/>
      <protection locked="0"/>
    </xf>
    <xf numFmtId="4" fontId="53" fillId="35" borderId="13" xfId="0" applyNumberFormat="1" applyFont="1" applyFill="1" applyBorder="1" applyAlignment="1" applyProtection="1">
      <alignment horizontal="center" vertical="center"/>
      <protection locked="0"/>
    </xf>
    <xf numFmtId="0" fontId="59" fillId="35" borderId="15" xfId="0" applyFont="1" applyFill="1" applyBorder="1" applyAlignment="1" applyProtection="1">
      <alignment horizontal="center" vertical="center"/>
      <protection locked="0"/>
    </xf>
    <xf numFmtId="0" fontId="59" fillId="35" borderId="13" xfId="0" applyFont="1" applyFill="1" applyBorder="1" applyAlignment="1" applyProtection="1">
      <alignment horizontal="center" vertical="center"/>
      <protection locked="0"/>
    </xf>
    <xf numFmtId="4" fontId="59" fillId="35" borderId="13" xfId="0" applyNumberFormat="1" applyFont="1" applyFill="1" applyBorder="1" applyAlignment="1" applyProtection="1">
      <alignment horizontal="center" vertical="center"/>
      <protection locked="0"/>
    </xf>
    <xf numFmtId="4" fontId="58" fillId="35" borderId="16" xfId="0" applyNumberFormat="1" applyFont="1" applyFill="1" applyBorder="1" applyAlignment="1" applyProtection="1">
      <alignment horizontal="center" vertical="center"/>
      <protection locked="0"/>
    </xf>
    <xf numFmtId="4" fontId="58" fillId="35" borderId="0" xfId="0" applyNumberFormat="1" applyFont="1" applyFill="1" applyBorder="1" applyAlignment="1" applyProtection="1">
      <alignment horizontal="center" vertical="center"/>
      <protection locked="0"/>
    </xf>
    <xf numFmtId="0" fontId="54" fillId="35" borderId="0" xfId="0" applyFont="1" applyFill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4" fontId="0" fillId="34" borderId="11" xfId="0" applyNumberFormat="1" applyFill="1" applyBorder="1" applyAlignment="1" applyProtection="1">
      <alignment vertical="center"/>
      <protection locked="0"/>
    </xf>
    <xf numFmtId="0" fontId="0" fillId="34" borderId="53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47" fillId="34" borderId="31" xfId="0" applyFont="1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47" fillId="34" borderId="15" xfId="0" applyFont="1" applyFill="1" applyBorder="1" applyAlignment="1" applyProtection="1">
      <alignment horizontal="center" vertical="center"/>
      <protection locked="0"/>
    </xf>
    <xf numFmtId="0" fontId="53" fillId="33" borderId="10" xfId="0" applyFont="1" applyFill="1" applyBorder="1" applyAlignment="1" applyProtection="1">
      <alignment horizontal="left" vertical="center"/>
      <protection locked="0"/>
    </xf>
    <xf numFmtId="0" fontId="58" fillId="34" borderId="40" xfId="0" applyFont="1" applyFill="1" applyBorder="1" applyAlignment="1" applyProtection="1">
      <alignment vertical="center"/>
      <protection locked="0"/>
    </xf>
    <xf numFmtId="0" fontId="53" fillId="35" borderId="0" xfId="0" applyFont="1" applyFill="1" applyAlignment="1" applyProtection="1">
      <alignment vertical="center"/>
      <protection locked="0"/>
    </xf>
    <xf numFmtId="0" fontId="53" fillId="34" borderId="44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 wrapText="1"/>
    </xf>
    <xf numFmtId="0" fontId="53" fillId="34" borderId="54" xfId="0" applyFont="1" applyFill="1" applyBorder="1" applyAlignment="1" applyProtection="1">
      <alignment horizontal="center" vertical="center"/>
      <protection locked="0"/>
    </xf>
    <xf numFmtId="4" fontId="53" fillId="33" borderId="12" xfId="0" applyNumberFormat="1" applyFont="1" applyFill="1" applyBorder="1" applyAlignment="1" applyProtection="1">
      <alignment horizontal="left" vertical="center"/>
      <protection locked="0"/>
    </xf>
    <xf numFmtId="0" fontId="53" fillId="35" borderId="0" xfId="0" applyFont="1" applyFill="1" applyBorder="1" applyAlignment="1" applyProtection="1">
      <alignment vertical="center"/>
      <protection locked="0"/>
    </xf>
    <xf numFmtId="0" fontId="53" fillId="34" borderId="55" xfId="0" applyFont="1" applyFill="1" applyBorder="1" applyAlignment="1" applyProtection="1">
      <alignment horizontal="center" vertical="center"/>
      <protection locked="0"/>
    </xf>
    <xf numFmtId="4" fontId="0" fillId="33" borderId="12" xfId="0" applyNumberFormat="1" applyFill="1" applyBorder="1" applyAlignment="1" applyProtection="1">
      <alignment vertical="center"/>
      <protection locked="0"/>
    </xf>
    <xf numFmtId="0" fontId="53" fillId="34" borderId="38" xfId="0" applyFon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4" fontId="0" fillId="33" borderId="0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 applyProtection="1">
      <alignment vertical="center"/>
      <protection locked="0"/>
    </xf>
    <xf numFmtId="0" fontId="47" fillId="35" borderId="24" xfId="0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 applyProtection="1">
      <alignment horizontal="center" vertical="center"/>
      <protection locked="0"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0" fontId="47" fillId="35" borderId="25" xfId="0" applyFont="1" applyFill="1" applyBorder="1" applyAlignment="1" applyProtection="1">
      <alignment horizontal="center" vertical="center"/>
      <protection locked="0"/>
    </xf>
    <xf numFmtId="0" fontId="53" fillId="35" borderId="46" xfId="0" applyFont="1" applyFill="1" applyBorder="1" applyAlignment="1" applyProtection="1">
      <alignment horizontal="center" vertical="center"/>
      <protection locked="0"/>
    </xf>
    <xf numFmtId="0" fontId="56" fillId="35" borderId="56" xfId="0" applyFont="1" applyFill="1" applyBorder="1" applyAlignment="1" applyProtection="1">
      <alignment vertical="center"/>
      <protection locked="0"/>
    </xf>
    <xf numFmtId="0" fontId="56" fillId="35" borderId="0" xfId="0" applyFont="1" applyFill="1" applyBorder="1" applyAlignment="1" applyProtection="1">
      <alignment vertical="center"/>
      <protection locked="0"/>
    </xf>
    <xf numFmtId="4" fontId="56" fillId="35" borderId="37" xfId="0" applyNumberFormat="1" applyFont="1" applyFill="1" applyBorder="1" applyAlignment="1" applyProtection="1">
      <alignment vertical="center"/>
      <protection locked="0"/>
    </xf>
    <xf numFmtId="4" fontId="56" fillId="33" borderId="11" xfId="0" applyNumberFormat="1" applyFont="1" applyFill="1" applyBorder="1" applyAlignment="1" applyProtection="1">
      <alignment vertical="center"/>
      <protection locked="0"/>
    </xf>
    <xf numFmtId="0" fontId="53" fillId="35" borderId="37" xfId="0" applyFont="1" applyFill="1" applyBorder="1" applyAlignment="1" applyProtection="1">
      <alignment vertical="center"/>
      <protection locked="0"/>
    </xf>
    <xf numFmtId="0" fontId="53" fillId="34" borderId="57" xfId="0" applyFont="1" applyFill="1" applyBorder="1" applyAlignment="1" applyProtection="1">
      <alignment vertical="center"/>
      <protection locked="0"/>
    </xf>
    <xf numFmtId="0" fontId="53" fillId="34" borderId="58" xfId="0" applyFont="1" applyFill="1" applyBorder="1" applyAlignment="1" applyProtection="1">
      <alignment vertical="center"/>
      <protection locked="0"/>
    </xf>
    <xf numFmtId="0" fontId="0" fillId="34" borderId="58" xfId="0" applyFill="1" applyBorder="1" applyAlignment="1" applyProtection="1">
      <alignment vertical="center"/>
      <protection locked="0"/>
    </xf>
    <xf numFmtId="4" fontId="0" fillId="34" borderId="58" xfId="0" applyNumberFormat="1" applyFill="1" applyBorder="1" applyAlignment="1" applyProtection="1">
      <alignment vertical="center"/>
      <protection locked="0"/>
    </xf>
    <xf numFmtId="4" fontId="0" fillId="34" borderId="59" xfId="0" applyNumberFormat="1" applyFill="1" applyBorder="1" applyAlignment="1" applyProtection="1">
      <alignment vertical="center"/>
      <protection locked="0"/>
    </xf>
    <xf numFmtId="0" fontId="53" fillId="34" borderId="60" xfId="0" applyFon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4" fontId="0" fillId="34" borderId="0" xfId="0" applyNumberFormat="1" applyFill="1" applyBorder="1" applyAlignment="1" applyProtection="1">
      <alignment vertical="center"/>
      <protection locked="0"/>
    </xf>
    <xf numFmtId="4" fontId="0" fillId="34" borderId="47" xfId="0" applyNumberFormat="1" applyFill="1" applyBorder="1" applyAlignment="1" applyProtection="1">
      <alignment vertical="center"/>
      <protection locked="0"/>
    </xf>
    <xf numFmtId="0" fontId="53" fillId="34" borderId="38" xfId="0" applyFont="1" applyFill="1" applyBorder="1" applyAlignment="1" applyProtection="1">
      <alignment vertical="center"/>
      <protection locked="0"/>
    </xf>
    <xf numFmtId="0" fontId="53" fillId="34" borderId="61" xfId="0" applyFont="1" applyFill="1" applyBorder="1" applyAlignment="1" applyProtection="1">
      <alignment vertical="center"/>
      <protection locked="0"/>
    </xf>
    <xf numFmtId="0" fontId="0" fillId="34" borderId="61" xfId="0" applyFill="1" applyBorder="1" applyAlignment="1" applyProtection="1">
      <alignment vertical="center"/>
      <protection locked="0"/>
    </xf>
    <xf numFmtId="4" fontId="0" fillId="34" borderId="61" xfId="0" applyNumberFormat="1" applyFill="1" applyBorder="1" applyAlignment="1" applyProtection="1">
      <alignment vertical="center"/>
      <protection locked="0"/>
    </xf>
    <xf numFmtId="4" fontId="0" fillId="34" borderId="62" xfId="0" applyNumberFormat="1" applyFill="1" applyBorder="1" applyAlignment="1" applyProtection="1">
      <alignment vertical="center"/>
      <protection locked="0"/>
    </xf>
    <xf numFmtId="0" fontId="53" fillId="34" borderId="60" xfId="0" applyFont="1" applyFill="1" applyBorder="1" applyAlignment="1" applyProtection="1">
      <alignment horizontal="center" vertical="center"/>
      <protection locked="0"/>
    </xf>
    <xf numFmtId="4" fontId="56" fillId="33" borderId="0" xfId="0" applyNumberFormat="1" applyFont="1" applyFill="1" applyBorder="1" applyAlignment="1" applyProtection="1">
      <alignment vertical="center"/>
      <protection locked="0"/>
    </xf>
    <xf numFmtId="4" fontId="0" fillId="33" borderId="0" xfId="0" applyNumberFormat="1" applyFill="1" applyBorder="1" applyAlignment="1" applyProtection="1">
      <alignment horizontal="center" vertical="center" wrapText="1"/>
      <protection locked="0"/>
    </xf>
    <xf numFmtId="178" fontId="0" fillId="33" borderId="0" xfId="0" applyNumberFormat="1" applyFill="1" applyBorder="1" applyAlignment="1" applyProtection="1">
      <alignment horizontal="center" vertical="center"/>
      <protection locked="0"/>
    </xf>
    <xf numFmtId="4" fontId="56" fillId="33" borderId="26" xfId="0" applyNumberFormat="1" applyFont="1" applyFill="1" applyBorder="1" applyAlignment="1" applyProtection="1">
      <alignment vertical="center"/>
      <protection locked="0"/>
    </xf>
    <xf numFmtId="4" fontId="0" fillId="35" borderId="0" xfId="0" applyNumberFormat="1" applyFill="1" applyAlignment="1" applyProtection="1">
      <alignment vertical="center"/>
      <protection locked="0"/>
    </xf>
    <xf numFmtId="0" fontId="24" fillId="35" borderId="0" xfId="0" applyFont="1" applyFill="1" applyAlignment="1" applyProtection="1">
      <alignment vertical="center"/>
      <protection locked="0"/>
    </xf>
    <xf numFmtId="4" fontId="0" fillId="35" borderId="46" xfId="0" applyNumberFormat="1" applyFill="1" applyBorder="1" applyAlignment="1" applyProtection="1">
      <alignment horizontal="center" vertical="center"/>
      <protection locked="0"/>
    </xf>
    <xf numFmtId="0" fontId="60" fillId="35" borderId="52" xfId="0" applyFont="1" applyFill="1" applyBorder="1" applyAlignment="1" applyProtection="1">
      <alignment horizontal="center" vertical="center"/>
      <protection locked="0"/>
    </xf>
    <xf numFmtId="0" fontId="47" fillId="35" borderId="0" xfId="0" applyFont="1" applyFill="1" applyBorder="1" applyAlignment="1" applyProtection="1">
      <alignment horizontal="center" vertical="center"/>
      <protection locked="0"/>
    </xf>
    <xf numFmtId="0" fontId="53" fillId="35" borderId="0" xfId="0" applyFont="1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4" borderId="63" xfId="0" applyFill="1" applyBorder="1" applyAlignment="1" applyProtection="1">
      <alignment vertical="center"/>
      <protection locked="0"/>
    </xf>
    <xf numFmtId="0" fontId="0" fillId="34" borderId="12" xfId="0" applyFill="1" applyBorder="1" applyAlignment="1" applyProtection="1">
      <alignment vertical="center"/>
      <protection locked="0"/>
    </xf>
    <xf numFmtId="0" fontId="0" fillId="34" borderId="41" xfId="0" applyFill="1" applyBorder="1" applyAlignment="1" applyProtection="1">
      <alignment vertical="center"/>
      <protection locked="0"/>
    </xf>
    <xf numFmtId="0" fontId="0" fillId="34" borderId="64" xfId="0" applyFill="1" applyBorder="1" applyAlignment="1" applyProtection="1">
      <alignment vertical="center"/>
      <protection locked="0"/>
    </xf>
    <xf numFmtId="4" fontId="56" fillId="35" borderId="53" xfId="0" applyNumberFormat="1" applyFont="1" applyFill="1" applyBorder="1" applyAlignment="1" applyProtection="1">
      <alignment vertical="center"/>
      <protection locked="0"/>
    </xf>
    <xf numFmtId="4" fontId="0" fillId="35" borderId="65" xfId="0" applyNumberFormat="1" applyFill="1" applyBorder="1" applyAlignment="1" applyProtection="1">
      <alignment horizontal="center" vertical="center" wrapText="1"/>
      <protection locked="0"/>
    </xf>
    <xf numFmtId="4" fontId="0" fillId="35" borderId="53" xfId="0" applyNumberFormat="1" applyFill="1" applyBorder="1" applyAlignment="1" applyProtection="1">
      <alignment horizontal="center" vertical="center"/>
      <protection locked="0"/>
    </xf>
    <xf numFmtId="4" fontId="0" fillId="35" borderId="65" xfId="0" applyNumberFormat="1" applyFill="1" applyBorder="1" applyAlignment="1" applyProtection="1">
      <alignment horizontal="center" vertical="center"/>
      <protection locked="0"/>
    </xf>
    <xf numFmtId="178" fontId="0" fillId="35" borderId="53" xfId="0" applyNumberFormat="1" applyFill="1" applyBorder="1" applyAlignment="1" applyProtection="1">
      <alignment horizontal="center" vertical="center"/>
      <protection locked="0"/>
    </xf>
    <xf numFmtId="4" fontId="56" fillId="35" borderId="66" xfId="0" applyNumberFormat="1" applyFont="1" applyFill="1" applyBorder="1" applyAlignment="1" applyProtection="1">
      <alignment vertical="center"/>
      <protection locked="0"/>
    </xf>
    <xf numFmtId="0" fontId="0" fillId="34" borderId="57" xfId="0" applyFill="1" applyBorder="1" applyAlignment="1" applyProtection="1">
      <alignment vertical="center"/>
      <protection locked="0"/>
    </xf>
    <xf numFmtId="4" fontId="56" fillId="34" borderId="59" xfId="0" applyNumberFormat="1" applyFont="1" applyFill="1" applyBorder="1" applyAlignment="1" applyProtection="1">
      <alignment horizontal="right" vertical="center"/>
      <protection locked="0"/>
    </xf>
    <xf numFmtId="4" fontId="56" fillId="34" borderId="67" xfId="0" applyNumberFormat="1" applyFont="1" applyFill="1" applyBorder="1" applyAlignment="1" applyProtection="1">
      <alignment horizontal="right" vertical="center"/>
      <protection locked="0"/>
    </xf>
    <xf numFmtId="4" fontId="61" fillId="34" borderId="66" xfId="0" applyNumberFormat="1" applyFont="1" applyFill="1" applyBorder="1" applyAlignment="1" applyProtection="1">
      <alignment horizontal="right" vertical="center"/>
      <protection locked="0"/>
    </xf>
    <xf numFmtId="4" fontId="28" fillId="35" borderId="61" xfId="0" applyNumberFormat="1" applyFont="1" applyFill="1" applyBorder="1" applyAlignment="1" applyProtection="1">
      <alignment horizontal="center" vertical="center"/>
      <protection locked="0"/>
    </xf>
    <xf numFmtId="4" fontId="28" fillId="35" borderId="26" xfId="0" applyNumberFormat="1" applyFont="1" applyFill="1" applyBorder="1" applyAlignment="1" applyProtection="1">
      <alignment horizontal="center" vertical="center"/>
      <protection locked="0"/>
    </xf>
    <xf numFmtId="0" fontId="34" fillId="34" borderId="55" xfId="0" applyFont="1" applyFill="1" applyBorder="1" applyAlignment="1" applyProtection="1">
      <alignment horizontal="center" vertical="center"/>
      <protection locked="0"/>
    </xf>
    <xf numFmtId="0" fontId="34" fillId="34" borderId="52" xfId="0" applyFont="1" applyFill="1" applyBorder="1" applyAlignment="1" applyProtection="1">
      <alignment horizontal="center" vertical="center"/>
      <protection locked="0"/>
    </xf>
    <xf numFmtId="0" fontId="34" fillId="34" borderId="68" xfId="0" applyFont="1" applyFill="1" applyBorder="1" applyAlignment="1" applyProtection="1">
      <alignment horizontal="center" vertical="center"/>
      <protection locked="0"/>
    </xf>
    <xf numFmtId="0" fontId="34" fillId="34" borderId="56" xfId="0" applyFont="1" applyFill="1" applyBorder="1" applyAlignment="1" applyProtection="1">
      <alignment horizontal="center" vertical="center"/>
      <protection locked="0"/>
    </xf>
    <xf numFmtId="0" fontId="34" fillId="34" borderId="0" xfId="0" applyFont="1" applyFill="1" applyBorder="1" applyAlignment="1" applyProtection="1">
      <alignment horizontal="center" vertical="center"/>
      <protection locked="0"/>
    </xf>
    <xf numFmtId="0" fontId="34" fillId="34" borderId="47" xfId="0" applyFont="1" applyFill="1" applyBorder="1" applyAlignment="1" applyProtection="1">
      <alignment horizontal="center" vertical="center"/>
      <protection locked="0"/>
    </xf>
    <xf numFmtId="0" fontId="34" fillId="34" borderId="43" xfId="0" applyFont="1" applyFill="1" applyBorder="1" applyAlignment="1" applyProtection="1">
      <alignment horizontal="center" vertical="center"/>
      <protection locked="0"/>
    </xf>
    <xf numFmtId="0" fontId="34" fillId="34" borderId="26" xfId="0" applyFont="1" applyFill="1" applyBorder="1" applyAlignment="1" applyProtection="1">
      <alignment horizontal="center" vertical="center"/>
      <protection locked="0"/>
    </xf>
    <xf numFmtId="0" fontId="34" fillId="34" borderId="69" xfId="0" applyFont="1" applyFill="1" applyBorder="1" applyAlignment="1" applyProtection="1">
      <alignment horizontal="center" vertical="center"/>
      <protection locked="0"/>
    </xf>
    <xf numFmtId="4" fontId="56" fillId="34" borderId="60" xfId="0" applyNumberFormat="1" applyFont="1" applyFill="1" applyBorder="1" applyAlignment="1" applyProtection="1">
      <alignment horizontal="right" vertical="center"/>
      <protection locked="0"/>
    </xf>
    <xf numFmtId="4" fontId="56" fillId="34" borderId="10" xfId="0" applyNumberFormat="1" applyFont="1" applyFill="1" applyBorder="1" applyAlignment="1" applyProtection="1">
      <alignment horizontal="right" vertical="center"/>
      <protection locked="0"/>
    </xf>
    <xf numFmtId="4" fontId="56" fillId="34" borderId="65" xfId="0" applyNumberFormat="1" applyFont="1" applyFill="1" applyBorder="1" applyAlignment="1" applyProtection="1">
      <alignment horizontal="right" vertical="center"/>
      <protection locked="0"/>
    </xf>
    <xf numFmtId="4" fontId="56" fillId="34" borderId="56" xfId="0" applyNumberFormat="1" applyFont="1" applyFill="1" applyBorder="1" applyAlignment="1" applyProtection="1">
      <alignment horizontal="right" vertical="center"/>
      <protection locked="0"/>
    </xf>
    <xf numFmtId="4" fontId="56" fillId="34" borderId="0" xfId="0" applyNumberFormat="1" applyFont="1" applyFill="1" applyBorder="1" applyAlignment="1" applyProtection="1">
      <alignment horizontal="right" vertical="center"/>
      <protection locked="0"/>
    </xf>
    <xf numFmtId="4" fontId="56" fillId="34" borderId="47" xfId="0" applyNumberFormat="1" applyFont="1" applyFill="1" applyBorder="1" applyAlignment="1" applyProtection="1">
      <alignment horizontal="right" vertical="center"/>
      <protection locked="0"/>
    </xf>
    <xf numFmtId="4" fontId="56" fillId="34" borderId="70" xfId="0" applyNumberFormat="1" applyFont="1" applyFill="1" applyBorder="1" applyAlignment="1" applyProtection="1">
      <alignment horizontal="right" vertical="center"/>
      <protection locked="0"/>
    </xf>
    <xf numFmtId="4" fontId="56" fillId="34" borderId="11" xfId="0" applyNumberFormat="1" applyFont="1" applyFill="1" applyBorder="1" applyAlignment="1" applyProtection="1">
      <alignment horizontal="right" vertical="center"/>
      <protection locked="0"/>
    </xf>
    <xf numFmtId="4" fontId="56" fillId="34" borderId="53" xfId="0" applyNumberFormat="1" applyFont="1" applyFill="1" applyBorder="1" applyAlignment="1" applyProtection="1">
      <alignment horizontal="right" vertical="center"/>
      <protection locked="0"/>
    </xf>
    <xf numFmtId="0" fontId="34" fillId="34" borderId="38" xfId="0" applyFont="1" applyFill="1" applyBorder="1" applyAlignment="1" applyProtection="1">
      <alignment horizontal="center" vertical="center"/>
      <protection locked="0"/>
    </xf>
    <xf numFmtId="0" fontId="34" fillId="34" borderId="61" xfId="0" applyFont="1" applyFill="1" applyBorder="1" applyAlignment="1" applyProtection="1">
      <alignment horizontal="center" vertical="center"/>
      <protection locked="0"/>
    </xf>
    <xf numFmtId="0" fontId="34" fillId="34" borderId="62" xfId="0" applyFont="1" applyFill="1" applyBorder="1" applyAlignment="1" applyProtection="1">
      <alignment horizontal="center" vertical="center"/>
      <protection locked="0"/>
    </xf>
    <xf numFmtId="0" fontId="3" fillId="36" borderId="31" xfId="50" applyFont="1" applyFill="1" applyBorder="1" applyAlignment="1" applyProtection="1">
      <alignment horizontal="center" vertical="center" wrapText="1"/>
      <protection locked="0"/>
    </xf>
    <xf numFmtId="0" fontId="3" fillId="36" borderId="15" xfId="50" applyFont="1" applyFill="1" applyBorder="1" applyAlignment="1" applyProtection="1">
      <alignment horizontal="center" vertical="center" wrapText="1"/>
      <protection locked="0"/>
    </xf>
    <xf numFmtId="0" fontId="3" fillId="36" borderId="40" xfId="50" applyFont="1" applyFill="1" applyBorder="1" applyAlignment="1" applyProtection="1">
      <alignment horizontal="center" vertical="center" wrapText="1"/>
      <protection locked="0"/>
    </xf>
    <xf numFmtId="0" fontId="54" fillId="35" borderId="13" xfId="0" applyFont="1" applyFill="1" applyBorder="1" applyAlignment="1" applyProtection="1">
      <alignment horizontal="center" vertical="center" wrapText="1"/>
      <protection locked="0"/>
    </xf>
    <xf numFmtId="0" fontId="54" fillId="35" borderId="33" xfId="0" applyFont="1" applyFill="1" applyBorder="1" applyAlignment="1" applyProtection="1">
      <alignment horizontal="center" vertical="center" wrapText="1"/>
      <protection locked="0"/>
    </xf>
    <xf numFmtId="4" fontId="57" fillId="35" borderId="23" xfId="0" applyNumberFormat="1" applyFont="1" applyFill="1" applyBorder="1" applyAlignment="1" applyProtection="1">
      <alignment horizontal="center" vertical="center" wrapText="1"/>
      <protection locked="0"/>
    </xf>
    <xf numFmtId="4" fontId="57" fillId="35" borderId="36" xfId="0" applyNumberFormat="1" applyFont="1" applyFill="1" applyBorder="1" applyAlignment="1" applyProtection="1">
      <alignment horizontal="center" vertical="center" wrapText="1"/>
      <protection locked="0"/>
    </xf>
    <xf numFmtId="4" fontId="54" fillId="35" borderId="13" xfId="0" applyNumberFormat="1" applyFont="1" applyFill="1" applyBorder="1" applyAlignment="1" applyProtection="1">
      <alignment horizontal="center" vertical="center" wrapText="1"/>
      <protection locked="0"/>
    </xf>
    <xf numFmtId="4" fontId="54" fillId="35" borderId="33" xfId="0" applyNumberFormat="1" applyFont="1" applyFill="1" applyBorder="1" applyAlignment="1" applyProtection="1">
      <alignment horizontal="center" vertical="center" wrapText="1"/>
      <protection locked="0"/>
    </xf>
    <xf numFmtId="0" fontId="53" fillId="35" borderId="40" xfId="0" applyFont="1" applyFill="1" applyBorder="1" applyAlignment="1" applyProtection="1">
      <alignment horizontal="center" vertical="center"/>
      <protection locked="0"/>
    </xf>
    <xf numFmtId="0" fontId="53" fillId="35" borderId="42" xfId="0" applyFont="1" applyFill="1" applyBorder="1" applyAlignment="1" applyProtection="1">
      <alignment horizontal="center" vertical="center"/>
      <protection locked="0"/>
    </xf>
    <xf numFmtId="0" fontId="53" fillId="35" borderId="71" xfId="0" applyFont="1" applyFill="1" applyBorder="1" applyAlignment="1" applyProtection="1">
      <alignment horizontal="center" vertical="center"/>
      <protection locked="0"/>
    </xf>
    <xf numFmtId="4" fontId="54" fillId="35" borderId="17" xfId="0" applyNumberFormat="1" applyFont="1" applyFill="1" applyBorder="1" applyAlignment="1" applyProtection="1">
      <alignment horizontal="center" vertical="center" wrapText="1"/>
      <protection locked="0"/>
    </xf>
    <xf numFmtId="4" fontId="54" fillId="35" borderId="37" xfId="0" applyNumberFormat="1" applyFont="1" applyFill="1" applyBorder="1" applyAlignment="1" applyProtection="1">
      <alignment horizontal="center" vertical="center" wrapText="1"/>
      <protection locked="0"/>
    </xf>
    <xf numFmtId="4" fontId="54" fillId="35" borderId="46" xfId="0" applyNumberFormat="1" applyFont="1" applyFill="1" applyBorder="1" applyAlignment="1" applyProtection="1">
      <alignment horizontal="center" vertical="center" wrapText="1"/>
      <protection locked="0"/>
    </xf>
    <xf numFmtId="4" fontId="57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53" fillId="35" borderId="38" xfId="0" applyFont="1" applyFill="1" applyBorder="1" applyAlignment="1" applyProtection="1">
      <alignment horizontal="center" vertical="center"/>
      <protection locked="0"/>
    </xf>
    <xf numFmtId="0" fontId="53" fillId="35" borderId="61" xfId="0" applyFont="1" applyFill="1" applyBorder="1" applyAlignment="1" applyProtection="1">
      <alignment horizontal="center" vertical="center"/>
      <protection locked="0"/>
    </xf>
    <xf numFmtId="0" fontId="53" fillId="35" borderId="62" xfId="0" applyFont="1" applyFill="1" applyBorder="1" applyAlignment="1" applyProtection="1">
      <alignment horizontal="center" vertical="center"/>
      <protection locked="0"/>
    </xf>
    <xf numFmtId="0" fontId="57" fillId="35" borderId="15" xfId="0" applyFont="1" applyFill="1" applyBorder="1" applyAlignment="1" applyProtection="1">
      <alignment horizontal="center" vertical="center" wrapText="1"/>
      <protection locked="0"/>
    </xf>
    <xf numFmtId="0" fontId="57" fillId="35" borderId="40" xfId="0" applyFont="1" applyFill="1" applyBorder="1" applyAlignment="1" applyProtection="1">
      <alignment horizontal="center" vertical="center" wrapText="1"/>
      <protection locked="0"/>
    </xf>
    <xf numFmtId="0" fontId="53" fillId="35" borderId="14" xfId="0" applyFont="1" applyFill="1" applyBorder="1" applyAlignment="1" applyProtection="1">
      <alignment horizontal="center" vertical="center"/>
      <protection locked="0"/>
    </xf>
    <xf numFmtId="0" fontId="53" fillId="35" borderId="72" xfId="0" applyFont="1" applyFill="1" applyBorder="1" applyAlignment="1" applyProtection="1">
      <alignment horizontal="center" vertical="center"/>
      <protection locked="0"/>
    </xf>
    <xf numFmtId="0" fontId="53" fillId="34" borderId="38" xfId="0" applyFont="1" applyFill="1" applyBorder="1" applyAlignment="1" applyProtection="1">
      <alignment horizontal="left" vertical="center"/>
      <protection locked="0"/>
    </xf>
    <xf numFmtId="0" fontId="53" fillId="34" borderId="61" xfId="0" applyFont="1" applyFill="1" applyBorder="1" applyAlignment="1" applyProtection="1">
      <alignment horizontal="left" vertical="center"/>
      <protection locked="0"/>
    </xf>
    <xf numFmtId="0" fontId="53" fillId="34" borderId="62" xfId="0" applyFont="1" applyFill="1" applyBorder="1" applyAlignment="1" applyProtection="1">
      <alignment horizontal="left" vertical="center"/>
      <protection locked="0"/>
    </xf>
    <xf numFmtId="0" fontId="53" fillId="34" borderId="23" xfId="0" applyFont="1" applyFill="1" applyBorder="1" applyAlignment="1" applyProtection="1">
      <alignment horizontal="left" vertical="center"/>
      <protection locked="0"/>
    </xf>
    <xf numFmtId="0" fontId="53" fillId="34" borderId="10" xfId="0" applyFont="1" applyFill="1" applyBorder="1" applyAlignment="1" applyProtection="1">
      <alignment horizontal="left" vertical="center"/>
      <protection locked="0"/>
    </xf>
    <xf numFmtId="0" fontId="53" fillId="34" borderId="65" xfId="0" applyFont="1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67" xfId="0" applyFill="1" applyBorder="1" applyAlignment="1" applyProtection="1">
      <alignment horizontal="center" vertical="center"/>
      <protection locked="0"/>
    </xf>
    <xf numFmtId="0" fontId="0" fillId="35" borderId="56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53" fillId="35" borderId="56" xfId="0" applyFont="1" applyFill="1" applyBorder="1" applyAlignment="1" applyProtection="1">
      <alignment horizontal="center" vertical="center"/>
      <protection locked="0"/>
    </xf>
    <xf numFmtId="0" fontId="53" fillId="35" borderId="0" xfId="0" applyFont="1" applyFill="1" applyBorder="1" applyAlignment="1" applyProtection="1">
      <alignment horizontal="center" vertical="center"/>
      <protection locked="0"/>
    </xf>
    <xf numFmtId="0" fontId="54" fillId="35" borderId="23" xfId="0" applyFont="1" applyFill="1" applyBorder="1" applyAlignment="1" applyProtection="1">
      <alignment horizontal="center" vertical="center" wrapText="1"/>
      <protection locked="0"/>
    </xf>
    <xf numFmtId="0" fontId="54" fillId="35" borderId="73" xfId="0" applyFont="1" applyFill="1" applyBorder="1" applyAlignment="1" applyProtection="1">
      <alignment horizontal="center" vertical="center" wrapText="1"/>
      <protection locked="0"/>
    </xf>
    <xf numFmtId="0" fontId="54" fillId="35" borderId="36" xfId="0" applyFont="1" applyFill="1" applyBorder="1" applyAlignment="1" applyProtection="1">
      <alignment horizontal="center" vertical="center" wrapText="1"/>
      <protection locked="0"/>
    </xf>
    <xf numFmtId="0" fontId="54" fillId="35" borderId="19" xfId="0" applyFont="1" applyFill="1" applyBorder="1" applyAlignment="1" applyProtection="1">
      <alignment horizontal="center" vertical="center" wrapText="1"/>
      <protection locked="0"/>
    </xf>
    <xf numFmtId="0" fontId="54" fillId="35" borderId="51" xfId="0" applyFont="1" applyFill="1" applyBorder="1" applyAlignment="1" applyProtection="1">
      <alignment horizontal="center" vertical="center" wrapText="1"/>
      <protection locked="0"/>
    </xf>
    <xf numFmtId="0" fontId="54" fillId="35" borderId="74" xfId="0" applyFont="1" applyFill="1" applyBorder="1" applyAlignment="1" applyProtection="1">
      <alignment horizontal="center" vertical="center" wrapText="1"/>
      <protection locked="0"/>
    </xf>
    <xf numFmtId="0" fontId="53" fillId="35" borderId="70" xfId="0" applyFont="1" applyFill="1" applyBorder="1" applyAlignment="1" applyProtection="1">
      <alignment horizontal="center" vertical="center"/>
      <protection locked="0"/>
    </xf>
    <xf numFmtId="0" fontId="53" fillId="35" borderId="11" xfId="0" applyFont="1" applyFill="1" applyBorder="1" applyAlignment="1" applyProtection="1">
      <alignment horizontal="center" vertical="center"/>
      <protection locked="0"/>
    </xf>
    <xf numFmtId="0" fontId="53" fillId="34" borderId="70" xfId="0" applyFont="1" applyFill="1" applyBorder="1" applyAlignment="1" applyProtection="1">
      <alignment horizontal="left" vertical="center"/>
      <protection locked="0"/>
    </xf>
    <xf numFmtId="0" fontId="53" fillId="34" borderId="11" xfId="0" applyFont="1" applyFill="1" applyBorder="1" applyAlignment="1" applyProtection="1">
      <alignment horizontal="left" vertical="center"/>
      <protection locked="0"/>
    </xf>
    <xf numFmtId="0" fontId="58" fillId="35" borderId="36" xfId="0" applyFont="1" applyFill="1" applyBorder="1" applyAlignment="1" applyProtection="1">
      <alignment horizontal="center" vertical="center"/>
      <protection locked="0"/>
    </xf>
    <xf numFmtId="0" fontId="58" fillId="35" borderId="0" xfId="0" applyFont="1" applyFill="1" applyBorder="1" applyAlignment="1" applyProtection="1">
      <alignment horizontal="center" vertical="center"/>
      <protection locked="0"/>
    </xf>
    <xf numFmtId="0" fontId="58" fillId="35" borderId="19" xfId="0" applyFont="1" applyFill="1" applyBorder="1" applyAlignment="1" applyProtection="1">
      <alignment horizontal="center" vertical="center"/>
      <protection locked="0"/>
    </xf>
    <xf numFmtId="0" fontId="58" fillId="35" borderId="38" xfId="0" applyFont="1" applyFill="1" applyBorder="1" applyAlignment="1" applyProtection="1">
      <alignment horizontal="center" vertical="center"/>
      <protection locked="0"/>
    </xf>
    <xf numFmtId="0" fontId="58" fillId="35" borderId="61" xfId="0" applyFont="1" applyFill="1" applyBorder="1" applyAlignment="1" applyProtection="1">
      <alignment horizontal="center" vertical="center"/>
      <protection locked="0"/>
    </xf>
    <xf numFmtId="0" fontId="58" fillId="35" borderId="75" xfId="0" applyFont="1" applyFill="1" applyBorder="1" applyAlignment="1" applyProtection="1">
      <alignment horizontal="center" vertical="center"/>
      <protection locked="0"/>
    </xf>
    <xf numFmtId="0" fontId="2" fillId="34" borderId="38" xfId="50" applyFont="1" applyFill="1" applyBorder="1" applyAlignment="1" applyProtection="1">
      <alignment horizontal="center" vertical="center"/>
      <protection locked="0"/>
    </xf>
    <xf numFmtId="0" fontId="57" fillId="35" borderId="13" xfId="0" applyFont="1" applyFill="1" applyBorder="1" applyAlignment="1" applyProtection="1">
      <alignment horizontal="center" vertical="center" wrapText="1"/>
      <protection locked="0"/>
    </xf>
    <xf numFmtId="0" fontId="57" fillId="35" borderId="22" xfId="0" applyFont="1" applyFill="1" applyBorder="1" applyAlignment="1" applyProtection="1">
      <alignment horizontal="center" vertical="center" wrapText="1"/>
      <protection locked="0"/>
    </xf>
    <xf numFmtId="0" fontId="53" fillId="34" borderId="55" xfId="0" applyFont="1" applyFill="1" applyBorder="1" applyAlignment="1" applyProtection="1">
      <alignment horizontal="left" vertical="center"/>
      <protection locked="0"/>
    </xf>
    <xf numFmtId="0" fontId="53" fillId="34" borderId="52" xfId="0" applyFont="1" applyFill="1" applyBorder="1" applyAlignment="1" applyProtection="1">
      <alignment horizontal="left" vertical="center"/>
      <protection locked="0"/>
    </xf>
    <xf numFmtId="0" fontId="53" fillId="34" borderId="68" xfId="0" applyFont="1" applyFill="1" applyBorder="1" applyAlignment="1" applyProtection="1">
      <alignment horizontal="left" vertical="center"/>
      <protection locked="0"/>
    </xf>
    <xf numFmtId="0" fontId="60" fillId="35" borderId="55" xfId="0" applyFont="1" applyFill="1" applyBorder="1" applyAlignment="1" applyProtection="1">
      <alignment horizontal="center" vertical="center"/>
      <protection locked="0"/>
    </xf>
    <xf numFmtId="0" fontId="60" fillId="35" borderId="52" xfId="0" applyFont="1" applyFill="1" applyBorder="1" applyAlignment="1" applyProtection="1">
      <alignment horizontal="center" vertical="center"/>
      <protection locked="0"/>
    </xf>
    <xf numFmtId="0" fontId="60" fillId="35" borderId="68" xfId="0" applyFont="1" applyFill="1" applyBorder="1" applyAlignment="1" applyProtection="1">
      <alignment horizontal="center" vertical="center"/>
      <protection locked="0"/>
    </xf>
    <xf numFmtId="4" fontId="57" fillId="35" borderId="17" xfId="0" applyNumberFormat="1" applyFont="1" applyFill="1" applyBorder="1" applyAlignment="1" applyProtection="1">
      <alignment horizontal="center" vertical="center" wrapText="1"/>
      <protection locked="0"/>
    </xf>
    <xf numFmtId="4" fontId="57" fillId="35" borderId="37" xfId="0" applyNumberFormat="1" applyFont="1" applyFill="1" applyBorder="1" applyAlignment="1" applyProtection="1">
      <alignment horizontal="center" vertical="center" wrapText="1"/>
      <protection locked="0"/>
    </xf>
    <xf numFmtId="0" fontId="53" fillId="35" borderId="75" xfId="0" applyFont="1" applyFill="1" applyBorder="1" applyAlignment="1" applyProtection="1">
      <alignment horizontal="center" vertical="center"/>
      <protection locked="0"/>
    </xf>
    <xf numFmtId="0" fontId="47" fillId="35" borderId="36" xfId="0" applyFont="1" applyFill="1" applyBorder="1" applyAlignment="1" applyProtection="1">
      <alignment horizontal="center" vertical="center"/>
      <protection locked="0"/>
    </xf>
    <xf numFmtId="0" fontId="47" fillId="35" borderId="0" xfId="0" applyFont="1" applyFill="1" applyBorder="1" applyAlignment="1" applyProtection="1">
      <alignment horizontal="center" vertical="center"/>
      <protection locked="0"/>
    </xf>
    <xf numFmtId="0" fontId="47" fillId="35" borderId="19" xfId="0" applyFont="1" applyFill="1" applyBorder="1" applyAlignment="1" applyProtection="1">
      <alignment horizontal="center" vertical="center"/>
      <protection locked="0"/>
    </xf>
    <xf numFmtId="0" fontId="58" fillId="35" borderId="56" xfId="0" applyFont="1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0" fillId="34" borderId="62" xfId="0" applyFill="1" applyBorder="1" applyAlignment="1" applyProtection="1">
      <alignment horizontal="center" vertical="center"/>
      <protection locked="0"/>
    </xf>
    <xf numFmtId="0" fontId="62" fillId="35" borderId="38" xfId="0" applyFont="1" applyFill="1" applyBorder="1" applyAlignment="1" applyProtection="1">
      <alignment horizontal="center" vertical="center"/>
      <protection locked="0"/>
    </xf>
    <xf numFmtId="0" fontId="62" fillId="35" borderId="61" xfId="0" applyFont="1" applyFill="1" applyBorder="1" applyAlignment="1" applyProtection="1">
      <alignment horizontal="center" vertical="center"/>
      <protection locked="0"/>
    </xf>
    <xf numFmtId="0" fontId="62" fillId="35" borderId="62" xfId="0" applyFont="1" applyFill="1" applyBorder="1" applyAlignment="1" applyProtection="1">
      <alignment horizontal="center" vertical="center"/>
      <protection locked="0"/>
    </xf>
    <xf numFmtId="0" fontId="2" fillId="34" borderId="55" xfId="50" applyFont="1" applyFill="1" applyBorder="1" applyAlignment="1" applyProtection="1">
      <alignment horizontal="center" vertical="center"/>
      <protection locked="0"/>
    </xf>
    <xf numFmtId="0" fontId="2" fillId="34" borderId="56" xfId="50" applyFont="1" applyFill="1" applyBorder="1" applyAlignment="1" applyProtection="1">
      <alignment horizontal="center" vertical="center"/>
      <protection locked="0"/>
    </xf>
    <xf numFmtId="0" fontId="0" fillId="34" borderId="36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47" xfId="0" applyFill="1" applyBorder="1" applyAlignment="1" applyProtection="1">
      <alignment horizontal="center" vertical="center"/>
      <protection locked="0"/>
    </xf>
    <xf numFmtId="0" fontId="2" fillId="34" borderId="70" xfId="50" applyFont="1" applyFill="1" applyBorder="1" applyAlignment="1" applyProtection="1">
      <alignment horizontal="center" vertical="center"/>
      <protection locked="0"/>
    </xf>
    <xf numFmtId="0" fontId="0" fillId="34" borderId="55" xfId="0" applyFill="1" applyBorder="1" applyAlignment="1" applyProtection="1">
      <alignment horizontal="center" vertical="center"/>
      <protection locked="0"/>
    </xf>
    <xf numFmtId="0" fontId="0" fillId="34" borderId="52" xfId="0" applyFill="1" applyBorder="1" applyAlignment="1" applyProtection="1">
      <alignment horizontal="center" vertical="center"/>
      <protection locked="0"/>
    </xf>
    <xf numFmtId="0" fontId="0" fillId="34" borderId="68" xfId="0" applyFill="1" applyBorder="1" applyAlignment="1" applyProtection="1">
      <alignment horizontal="center" vertical="center"/>
      <protection locked="0"/>
    </xf>
    <xf numFmtId="0" fontId="58" fillId="35" borderId="43" xfId="0" applyFont="1" applyFill="1" applyBorder="1" applyAlignment="1" applyProtection="1">
      <alignment horizontal="center" vertical="center"/>
      <protection locked="0"/>
    </xf>
    <xf numFmtId="0" fontId="58" fillId="35" borderId="26" xfId="0" applyFont="1" applyFill="1" applyBorder="1" applyAlignment="1" applyProtection="1">
      <alignment horizontal="center" vertical="center"/>
      <protection locked="0"/>
    </xf>
    <xf numFmtId="0" fontId="58" fillId="35" borderId="74" xfId="0" applyFont="1" applyFill="1" applyBorder="1" applyAlignment="1" applyProtection="1">
      <alignment horizontal="center" vertical="center"/>
      <protection locked="0"/>
    </xf>
    <xf numFmtId="4" fontId="0" fillId="35" borderId="68" xfId="0" applyNumberFormat="1" applyFill="1" applyBorder="1" applyAlignment="1" applyProtection="1">
      <alignment horizontal="center" vertical="center"/>
      <protection locked="0"/>
    </xf>
    <xf numFmtId="4" fontId="0" fillId="35" borderId="69" xfId="0" applyNumberFormat="1" applyFill="1" applyBorder="1" applyAlignment="1" applyProtection="1">
      <alignment horizontal="center" vertical="center"/>
      <protection locked="0"/>
    </xf>
    <xf numFmtId="0" fontId="2" fillId="35" borderId="42" xfId="50" applyFont="1" applyFill="1" applyBorder="1" applyAlignment="1" applyProtection="1">
      <alignment horizontal="center" vertical="center"/>
      <protection locked="0"/>
    </xf>
    <xf numFmtId="10" fontId="28" fillId="35" borderId="76" xfId="0" applyNumberFormat="1" applyFont="1" applyFill="1" applyBorder="1" applyAlignment="1" applyProtection="1">
      <alignment horizontal="center" vertical="center"/>
      <protection locked="0"/>
    </xf>
    <xf numFmtId="10" fontId="28" fillId="35" borderId="74" xfId="0" applyNumberFormat="1" applyFont="1" applyFill="1" applyBorder="1" applyAlignment="1" applyProtection="1">
      <alignment horizontal="center" vertical="center"/>
      <protection locked="0"/>
    </xf>
    <xf numFmtId="0" fontId="2" fillId="35" borderId="39" xfId="50" applyFont="1" applyFill="1" applyBorder="1" applyAlignment="1" applyProtection="1">
      <alignment horizontal="center" vertical="center"/>
      <protection locked="0"/>
    </xf>
    <xf numFmtId="0" fontId="2" fillId="35" borderId="71" xfId="50" applyFont="1" applyFill="1" applyBorder="1" applyAlignment="1" applyProtection="1">
      <alignment horizontal="center" vertical="center"/>
      <protection locked="0"/>
    </xf>
    <xf numFmtId="0" fontId="24" fillId="35" borderId="77" xfId="0" applyFont="1" applyFill="1" applyBorder="1" applyAlignment="1" applyProtection="1">
      <alignment horizontal="center" vertical="center"/>
      <protection locked="0"/>
    </xf>
    <xf numFmtId="0" fontId="24" fillId="35" borderId="46" xfId="0" applyFont="1" applyFill="1" applyBorder="1" applyAlignment="1" applyProtection="1">
      <alignment horizontal="center" vertical="center"/>
      <protection locked="0"/>
    </xf>
    <xf numFmtId="4" fontId="0" fillId="35" borderId="77" xfId="0" applyNumberFormat="1" applyFill="1" applyBorder="1" applyAlignment="1" applyProtection="1">
      <alignment horizontal="center" vertical="center"/>
      <protection locked="0"/>
    </xf>
    <xf numFmtId="4" fontId="0" fillId="35" borderId="46" xfId="0" applyNumberFormat="1" applyFill="1" applyBorder="1" applyAlignment="1" applyProtection="1">
      <alignment horizontal="center" vertical="center"/>
      <protection locked="0"/>
    </xf>
    <xf numFmtId="0" fontId="3" fillId="36" borderId="24" xfId="50" applyFont="1" applyFill="1" applyBorder="1" applyAlignment="1" applyProtection="1">
      <alignment horizontal="center" vertical="center" wrapText="1"/>
      <protection locked="0"/>
    </xf>
    <xf numFmtId="0" fontId="3" fillId="36" borderId="16" xfId="50" applyFont="1" applyFill="1" applyBorder="1" applyAlignment="1" applyProtection="1">
      <alignment horizontal="center" vertical="center" wrapText="1"/>
      <protection locked="0"/>
    </xf>
    <xf numFmtId="0" fontId="3" fillId="36" borderId="17" xfId="50" applyFont="1" applyFill="1" applyBorder="1" applyAlignment="1" applyProtection="1">
      <alignment horizontal="center" vertical="center" wrapText="1"/>
      <protection locked="0"/>
    </xf>
    <xf numFmtId="4" fontId="29" fillId="35" borderId="37" xfId="0" applyNumberFormat="1" applyFont="1" applyFill="1" applyBorder="1" applyAlignment="1" applyProtection="1">
      <alignment horizontal="center" vertical="center"/>
      <protection locked="0"/>
    </xf>
    <xf numFmtId="0" fontId="2" fillId="34" borderId="68" xfId="50" applyFont="1" applyFill="1" applyBorder="1" applyAlignment="1" applyProtection="1">
      <alignment horizontal="center" vertical="center"/>
      <protection locked="0"/>
    </xf>
    <xf numFmtId="4" fontId="29" fillId="35" borderId="46" xfId="0" applyNumberFormat="1" applyFont="1" applyFill="1" applyBorder="1" applyAlignment="1" applyProtection="1">
      <alignment horizontal="center" vertical="center"/>
      <protection locked="0"/>
    </xf>
    <xf numFmtId="0" fontId="2" fillId="34" borderId="47" xfId="50" applyFont="1" applyFill="1" applyBorder="1" applyAlignment="1" applyProtection="1">
      <alignment horizontal="center" vertical="center"/>
      <protection locked="0"/>
    </xf>
    <xf numFmtId="0" fontId="2" fillId="34" borderId="53" xfId="50" applyFont="1" applyFill="1" applyBorder="1" applyAlignment="1" applyProtection="1">
      <alignment horizontal="center" vertical="center"/>
      <protection locked="0"/>
    </xf>
    <xf numFmtId="4" fontId="24" fillId="35" borderId="17" xfId="0" applyNumberFormat="1" applyFont="1" applyFill="1" applyBorder="1" applyAlignment="1" applyProtection="1">
      <alignment horizontal="center" vertical="center"/>
      <protection locked="0"/>
    </xf>
    <xf numFmtId="0" fontId="24" fillId="34" borderId="24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vertical="center"/>
      <protection locked="0"/>
    </xf>
    <xf numFmtId="0" fontId="24" fillId="34" borderId="25" xfId="0" applyFont="1" applyFill="1" applyBorder="1" applyAlignment="1" applyProtection="1">
      <alignment vertical="center"/>
      <protection locked="0"/>
    </xf>
    <xf numFmtId="4" fontId="24" fillId="35" borderId="77" xfId="0" applyNumberFormat="1" applyFont="1" applyFill="1" applyBorder="1" applyAlignment="1" applyProtection="1">
      <alignment horizontal="center" vertical="center"/>
      <protection locked="0"/>
    </xf>
    <xf numFmtId="0" fontId="2" fillId="34" borderId="62" xfId="50" applyFont="1" applyFill="1" applyBorder="1" applyAlignment="1" applyProtection="1">
      <alignment horizontal="center" vertical="center"/>
      <protection locked="0"/>
    </xf>
    <xf numFmtId="0" fontId="24" fillId="35" borderId="37" xfId="0" applyFont="1" applyFill="1" applyBorder="1" applyAlignment="1" applyProtection="1">
      <alignment horizontal="center" vertical="center"/>
      <protection locked="0"/>
    </xf>
    <xf numFmtId="4" fontId="0" fillId="35" borderId="21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77"/>
  <sheetViews>
    <sheetView tabSelected="1" zoomScale="85" zoomScaleNormal="85" zoomScalePageLayoutView="0" workbookViewId="0" topLeftCell="A1">
      <selection activeCell="Z13" sqref="Z13"/>
    </sheetView>
  </sheetViews>
  <sheetFormatPr defaultColWidth="9.140625" defaultRowHeight="15"/>
  <cols>
    <col min="1" max="1" width="5.28125" style="165" customWidth="1"/>
    <col min="2" max="2" width="9.140625" style="165" customWidth="1"/>
    <col min="3" max="3" width="15.7109375" style="165" customWidth="1"/>
    <col min="4" max="4" width="35.140625" style="165" customWidth="1"/>
    <col min="5" max="5" width="8.00390625" style="165" customWidth="1"/>
    <col min="6" max="6" width="8.28125" style="165" customWidth="1"/>
    <col min="7" max="7" width="10.7109375" style="165" customWidth="1"/>
    <col min="8" max="8" width="10.7109375" style="226" customWidth="1"/>
    <col min="9" max="9" width="12.7109375" style="226" customWidth="1"/>
    <col min="10" max="10" width="4.8515625" style="226" customWidth="1"/>
    <col min="11" max="11" width="12.140625" style="165" customWidth="1"/>
    <col min="12" max="12" width="12.00390625" style="18" customWidth="1"/>
    <col min="13" max="13" width="11.140625" style="18" customWidth="1"/>
    <col min="14" max="14" width="16.00390625" style="18" customWidth="1"/>
    <col min="15" max="15" width="19.57421875" style="13" customWidth="1"/>
    <col min="16" max="16" width="2.57421875" style="21" customWidth="1"/>
    <col min="17" max="18" width="17.00390625" style="227" customWidth="1"/>
    <col min="19" max="16384" width="9.140625" style="165" customWidth="1"/>
  </cols>
  <sheetData>
    <row r="1" ht="15.75" thickBot="1"/>
    <row r="2" spans="2:18" ht="34.5" thickBot="1">
      <c r="B2" s="341" t="s">
        <v>83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3"/>
    </row>
    <row r="3" spans="2:18" ht="15" customHeight="1" thickBot="1">
      <c r="B3" s="286" t="s">
        <v>89</v>
      </c>
      <c r="C3" s="287"/>
      <c r="D3" s="287"/>
      <c r="E3" s="287"/>
      <c r="F3" s="287"/>
      <c r="G3" s="287"/>
      <c r="H3" s="287"/>
      <c r="I3" s="288"/>
      <c r="J3" s="166"/>
      <c r="K3" s="328" t="s">
        <v>90</v>
      </c>
      <c r="L3" s="329"/>
      <c r="M3" s="329"/>
      <c r="N3" s="329"/>
      <c r="O3" s="330"/>
      <c r="P3" s="229"/>
      <c r="Q3" s="270" t="s">
        <v>87</v>
      </c>
      <c r="R3" s="367" t="s">
        <v>94</v>
      </c>
    </row>
    <row r="4" spans="2:18" s="127" customFormat="1" ht="15">
      <c r="B4" s="279" t="s">
        <v>0</v>
      </c>
      <c r="C4" s="291" t="s">
        <v>1</v>
      </c>
      <c r="D4" s="292"/>
      <c r="E4" s="167" t="s">
        <v>74</v>
      </c>
      <c r="F4" s="167" t="s">
        <v>76</v>
      </c>
      <c r="G4" s="167" t="s">
        <v>2</v>
      </c>
      <c r="H4" s="168" t="s">
        <v>79</v>
      </c>
      <c r="I4" s="69" t="s">
        <v>3</v>
      </c>
      <c r="J4" s="128"/>
      <c r="K4" s="169" t="s">
        <v>74</v>
      </c>
      <c r="L4" s="170" t="s">
        <v>2</v>
      </c>
      <c r="M4" s="171" t="s">
        <v>79</v>
      </c>
      <c r="N4" s="171" t="s">
        <v>3</v>
      </c>
      <c r="O4" s="172" t="s">
        <v>88</v>
      </c>
      <c r="P4" s="173"/>
      <c r="Q4" s="271"/>
      <c r="R4" s="368"/>
    </row>
    <row r="5" spans="2:18" s="174" customFormat="1" ht="10.5" customHeight="1">
      <c r="B5" s="280"/>
      <c r="C5" s="306" t="s">
        <v>4</v>
      </c>
      <c r="D5" s="307"/>
      <c r="E5" s="273" t="s">
        <v>75</v>
      </c>
      <c r="F5" s="273" t="s">
        <v>77</v>
      </c>
      <c r="G5" s="273" t="s">
        <v>78</v>
      </c>
      <c r="H5" s="277" t="s">
        <v>80</v>
      </c>
      <c r="I5" s="282" t="s">
        <v>5</v>
      </c>
      <c r="J5" s="1"/>
      <c r="K5" s="289" t="s">
        <v>75</v>
      </c>
      <c r="L5" s="323" t="s">
        <v>78</v>
      </c>
      <c r="M5" s="285" t="s">
        <v>80</v>
      </c>
      <c r="N5" s="275" t="s">
        <v>5</v>
      </c>
      <c r="O5" s="331" t="s">
        <v>92</v>
      </c>
      <c r="P5" s="27"/>
      <c r="Q5" s="271"/>
      <c r="R5" s="368"/>
    </row>
    <row r="6" spans="2:18" s="174" customFormat="1" ht="11.25" customHeight="1">
      <c r="B6" s="280"/>
      <c r="C6" s="308"/>
      <c r="D6" s="309"/>
      <c r="E6" s="273"/>
      <c r="F6" s="273"/>
      <c r="G6" s="273"/>
      <c r="H6" s="277"/>
      <c r="I6" s="283"/>
      <c r="J6" s="2"/>
      <c r="K6" s="289"/>
      <c r="L6" s="323"/>
      <c r="M6" s="285"/>
      <c r="N6" s="276"/>
      <c r="O6" s="332"/>
      <c r="P6" s="27"/>
      <c r="Q6" s="271"/>
      <c r="R6" s="368"/>
    </row>
    <row r="7" spans="2:18" s="174" customFormat="1" ht="12.75" customHeight="1" thickBot="1">
      <c r="B7" s="281"/>
      <c r="C7" s="310"/>
      <c r="D7" s="311"/>
      <c r="E7" s="274"/>
      <c r="F7" s="274"/>
      <c r="G7" s="274"/>
      <c r="H7" s="278"/>
      <c r="I7" s="284"/>
      <c r="J7" s="2"/>
      <c r="K7" s="290"/>
      <c r="L7" s="324"/>
      <c r="M7" s="285"/>
      <c r="N7" s="276"/>
      <c r="O7" s="332"/>
      <c r="P7" s="27"/>
      <c r="Q7" s="271"/>
      <c r="R7" s="368"/>
    </row>
    <row r="8" spans="2:18" ht="15">
      <c r="B8" s="314" t="s">
        <v>6</v>
      </c>
      <c r="C8" s="315"/>
      <c r="D8" s="175"/>
      <c r="E8" s="175"/>
      <c r="F8" s="175"/>
      <c r="G8" s="175"/>
      <c r="H8" s="176"/>
      <c r="I8" s="177"/>
      <c r="J8" s="178"/>
      <c r="K8" s="179"/>
      <c r="L8" s="29"/>
      <c r="M8" s="30"/>
      <c r="N8" s="30"/>
      <c r="O8" s="35"/>
      <c r="P8" s="230"/>
      <c r="Q8" s="271"/>
      <c r="R8" s="368"/>
    </row>
    <row r="9" spans="2:18" s="18" customFormat="1" ht="15">
      <c r="B9" s="52"/>
      <c r="C9" s="7" t="s">
        <v>7</v>
      </c>
      <c r="D9" s="7" t="s">
        <v>8</v>
      </c>
      <c r="E9" s="299"/>
      <c r="F9" s="300"/>
      <c r="G9" s="300"/>
      <c r="H9" s="300"/>
      <c r="I9" s="301"/>
      <c r="J9" s="180"/>
      <c r="K9" s="181"/>
      <c r="L9" s="31"/>
      <c r="M9" s="32"/>
      <c r="N9" s="32"/>
      <c r="O9" s="36"/>
      <c r="P9" s="230"/>
      <c r="Q9" s="271"/>
      <c r="R9" s="368"/>
    </row>
    <row r="10" spans="2:18" s="184" customFormat="1" ht="15.75" thickBot="1">
      <c r="B10" s="161">
        <v>1</v>
      </c>
      <c r="C10" s="296" t="s">
        <v>9</v>
      </c>
      <c r="D10" s="297"/>
      <c r="E10" s="297"/>
      <c r="F10" s="297"/>
      <c r="G10" s="297"/>
      <c r="H10" s="297"/>
      <c r="I10" s="298"/>
      <c r="J10" s="182"/>
      <c r="K10" s="183"/>
      <c r="L10" s="33"/>
      <c r="M10" s="34"/>
      <c r="N10" s="34"/>
      <c r="O10" s="141"/>
      <c r="P10" s="230"/>
      <c r="Q10" s="272"/>
      <c r="R10" s="369"/>
    </row>
    <row r="11" spans="2:20" s="18" customFormat="1" ht="60">
      <c r="B11" s="89" t="s">
        <v>10</v>
      </c>
      <c r="C11" s="90" t="s">
        <v>11</v>
      </c>
      <c r="D11" s="90" t="s">
        <v>103</v>
      </c>
      <c r="E11" s="91">
        <v>1</v>
      </c>
      <c r="F11" s="91" t="s">
        <v>42</v>
      </c>
      <c r="G11" s="91">
        <v>2</v>
      </c>
      <c r="H11" s="92">
        <v>2500</v>
      </c>
      <c r="I11" s="65">
        <f>E11*G11*H11</f>
        <v>5000</v>
      </c>
      <c r="J11" s="3"/>
      <c r="K11" s="135">
        <v>1</v>
      </c>
      <c r="L11" s="117">
        <v>2</v>
      </c>
      <c r="M11" s="155">
        <v>2500</v>
      </c>
      <c r="N11" s="382">
        <f>K11*L11*M11</f>
        <v>5000</v>
      </c>
      <c r="O11" s="142"/>
      <c r="P11" s="232"/>
      <c r="Q11" s="76">
        <v>1000</v>
      </c>
      <c r="R11" s="77">
        <v>1000</v>
      </c>
      <c r="T11" s="13"/>
    </row>
    <row r="12" spans="2:18" ht="45.75" thickBot="1">
      <c r="B12" s="93" t="s">
        <v>12</v>
      </c>
      <c r="C12" s="94" t="s">
        <v>14</v>
      </c>
      <c r="D12" s="94" t="s">
        <v>13</v>
      </c>
      <c r="E12" s="95">
        <v>48</v>
      </c>
      <c r="F12" s="95" t="s">
        <v>101</v>
      </c>
      <c r="G12" s="66">
        <v>10</v>
      </c>
      <c r="H12" s="96">
        <v>90</v>
      </c>
      <c r="I12" s="37">
        <f aca="true" t="shared" si="0" ref="I12:I42">E12*G12*H12</f>
        <v>43200</v>
      </c>
      <c r="J12" s="4"/>
      <c r="K12" s="137">
        <v>48</v>
      </c>
      <c r="L12" s="66">
        <v>6</v>
      </c>
      <c r="M12" s="116">
        <v>90</v>
      </c>
      <c r="N12" s="68">
        <f>K12*L12*M12</f>
        <v>25920</v>
      </c>
      <c r="O12" s="143" t="s">
        <v>91</v>
      </c>
      <c r="P12" s="28"/>
      <c r="Q12" s="78">
        <v>0</v>
      </c>
      <c r="R12" s="79">
        <v>0</v>
      </c>
    </row>
    <row r="13" spans="2:18" s="184" customFormat="1" ht="18" customHeight="1" thickBot="1">
      <c r="B13" s="304" t="s">
        <v>84</v>
      </c>
      <c r="C13" s="305"/>
      <c r="D13" s="305"/>
      <c r="E13" s="305"/>
      <c r="F13" s="305"/>
      <c r="G13" s="305"/>
      <c r="H13" s="305"/>
      <c r="I13" s="125">
        <f>SUM(I11:I12)</f>
        <v>48200</v>
      </c>
      <c r="J13" s="126"/>
      <c r="K13" s="319" t="s">
        <v>84</v>
      </c>
      <c r="L13" s="320"/>
      <c r="M13" s="321"/>
      <c r="N13" s="85">
        <f>SUM(N11:N12)</f>
        <v>30920</v>
      </c>
      <c r="O13" s="87"/>
      <c r="P13" s="70"/>
      <c r="Q13" s="97">
        <f>SUM(Q11:Q12)</f>
        <v>1000</v>
      </c>
      <c r="R13" s="370">
        <f>SUM(R11:R12)</f>
        <v>1000</v>
      </c>
    </row>
    <row r="14" spans="2:18" s="18" customFormat="1" ht="15.75" thickBot="1">
      <c r="B14" s="185">
        <v>2</v>
      </c>
      <c r="C14" s="293" t="s">
        <v>15</v>
      </c>
      <c r="D14" s="294"/>
      <c r="E14" s="294"/>
      <c r="F14" s="294"/>
      <c r="G14" s="294"/>
      <c r="H14" s="294"/>
      <c r="I14" s="295"/>
      <c r="J14" s="182"/>
      <c r="K14" s="338"/>
      <c r="L14" s="339"/>
      <c r="M14" s="339"/>
      <c r="N14" s="339"/>
      <c r="O14" s="340"/>
      <c r="P14" s="232"/>
      <c r="Q14" s="344"/>
      <c r="R14" s="371"/>
    </row>
    <row r="15" spans="2:25" s="18" customFormat="1" ht="75">
      <c r="B15" s="89" t="s">
        <v>16</v>
      </c>
      <c r="C15" s="90" t="s">
        <v>17</v>
      </c>
      <c r="D15" s="186" t="s">
        <v>133</v>
      </c>
      <c r="E15" s="62">
        <v>10</v>
      </c>
      <c r="F15" s="91" t="s">
        <v>18</v>
      </c>
      <c r="G15" s="91">
        <v>1</v>
      </c>
      <c r="H15" s="92">
        <v>80</v>
      </c>
      <c r="I15" s="65">
        <f t="shared" si="0"/>
        <v>800</v>
      </c>
      <c r="J15" s="5"/>
      <c r="K15" s="88">
        <v>8</v>
      </c>
      <c r="L15" s="117">
        <v>1</v>
      </c>
      <c r="M15" s="115">
        <v>80</v>
      </c>
      <c r="N15" s="64">
        <f>K15*L15*M15</f>
        <v>640</v>
      </c>
      <c r="O15" s="142"/>
      <c r="P15" s="232"/>
      <c r="Q15" s="76">
        <v>0</v>
      </c>
      <c r="R15" s="77">
        <v>0</v>
      </c>
      <c r="Y15" s="18" t="s">
        <v>93</v>
      </c>
    </row>
    <row r="16" spans="2:18" s="18" customFormat="1" ht="75.75" thickBot="1">
      <c r="B16" s="93" t="s">
        <v>19</v>
      </c>
      <c r="C16" s="94" t="s">
        <v>134</v>
      </c>
      <c r="D16" s="94" t="s">
        <v>135</v>
      </c>
      <c r="E16" s="95">
        <v>1</v>
      </c>
      <c r="F16" s="95" t="s">
        <v>20</v>
      </c>
      <c r="G16" s="95">
        <v>1</v>
      </c>
      <c r="H16" s="96">
        <v>4000</v>
      </c>
      <c r="I16" s="37">
        <f t="shared" si="0"/>
        <v>4000</v>
      </c>
      <c r="J16" s="3"/>
      <c r="K16" s="137">
        <v>1</v>
      </c>
      <c r="L16" s="144">
        <v>1</v>
      </c>
      <c r="M16" s="67">
        <v>3000</v>
      </c>
      <c r="N16" s="68">
        <f>K16*L16*M16</f>
        <v>3000</v>
      </c>
      <c r="O16" s="145"/>
      <c r="P16" s="232"/>
      <c r="Q16" s="78">
        <v>0</v>
      </c>
      <c r="R16" s="79">
        <v>0</v>
      </c>
    </row>
    <row r="17" spans="2:18" s="127" customFormat="1" ht="15.75" thickBot="1">
      <c r="B17" s="304" t="s">
        <v>84</v>
      </c>
      <c r="C17" s="313"/>
      <c r="D17" s="313"/>
      <c r="E17" s="313"/>
      <c r="F17" s="313"/>
      <c r="G17" s="313"/>
      <c r="H17" s="313"/>
      <c r="I17" s="125">
        <f>SUM(I14:I16)</f>
        <v>4800</v>
      </c>
      <c r="J17" s="128"/>
      <c r="K17" s="319" t="s">
        <v>84</v>
      </c>
      <c r="L17" s="320"/>
      <c r="M17" s="321"/>
      <c r="N17" s="85">
        <f>SUM(N15:N16)</f>
        <v>3640</v>
      </c>
      <c r="O17" s="129"/>
      <c r="P17" s="231"/>
      <c r="Q17" s="98">
        <f>SUM(Q15:Q16)</f>
        <v>0</v>
      </c>
      <c r="R17" s="372">
        <f>SUM(R15:R16)</f>
        <v>0</v>
      </c>
    </row>
    <row r="18" spans="2:18" s="184" customFormat="1" ht="15" customHeight="1" thickBot="1">
      <c r="B18" s="187">
        <v>3</v>
      </c>
      <c r="C18" s="325" t="s">
        <v>21</v>
      </c>
      <c r="D18" s="326"/>
      <c r="E18" s="326"/>
      <c r="F18" s="326"/>
      <c r="G18" s="326"/>
      <c r="H18" s="326"/>
      <c r="I18" s="327"/>
      <c r="J18" s="188"/>
      <c r="K18" s="346"/>
      <c r="L18" s="347"/>
      <c r="M18" s="347"/>
      <c r="N18" s="347"/>
      <c r="O18" s="348"/>
      <c r="P18" s="189"/>
      <c r="Q18" s="345"/>
      <c r="R18" s="373"/>
    </row>
    <row r="19" spans="2:18" ht="45">
      <c r="B19" s="89" t="s">
        <v>22</v>
      </c>
      <c r="C19" s="90" t="s">
        <v>95</v>
      </c>
      <c r="D19" s="90" t="s">
        <v>117</v>
      </c>
      <c r="E19" s="91">
        <v>1</v>
      </c>
      <c r="F19" s="90" t="s">
        <v>104</v>
      </c>
      <c r="G19" s="62">
        <v>10</v>
      </c>
      <c r="H19" s="92">
        <v>1000</v>
      </c>
      <c r="I19" s="65">
        <f t="shared" si="0"/>
        <v>10000</v>
      </c>
      <c r="J19" s="4"/>
      <c r="K19" s="135">
        <v>1</v>
      </c>
      <c r="L19" s="62">
        <v>6</v>
      </c>
      <c r="M19" s="115">
        <v>1000</v>
      </c>
      <c r="N19" s="64">
        <f>K19*L19*M19</f>
        <v>6000</v>
      </c>
      <c r="O19" s="65"/>
      <c r="Q19" s="76">
        <v>0</v>
      </c>
      <c r="R19" s="77">
        <v>0</v>
      </c>
    </row>
    <row r="20" spans="2:18" ht="45">
      <c r="B20" s="14" t="s">
        <v>23</v>
      </c>
      <c r="C20" s="15" t="s">
        <v>131</v>
      </c>
      <c r="D20" s="15" t="s">
        <v>132</v>
      </c>
      <c r="E20" s="12">
        <v>1</v>
      </c>
      <c r="F20" s="15" t="s">
        <v>104</v>
      </c>
      <c r="G20" s="9">
        <v>10</v>
      </c>
      <c r="H20" s="16">
        <v>3000</v>
      </c>
      <c r="I20" s="17">
        <f t="shared" si="0"/>
        <v>30000</v>
      </c>
      <c r="J20" s="4"/>
      <c r="K20" s="136">
        <v>1</v>
      </c>
      <c r="L20" s="9">
        <v>6</v>
      </c>
      <c r="M20" s="23">
        <v>3000</v>
      </c>
      <c r="N20" s="10">
        <f>K20*L20*M20</f>
        <v>18000</v>
      </c>
      <c r="O20" s="17"/>
      <c r="Q20" s="80">
        <v>0</v>
      </c>
      <c r="R20" s="81">
        <v>0</v>
      </c>
    </row>
    <row r="21" spans="2:18" ht="30.75" thickBot="1">
      <c r="B21" s="93" t="s">
        <v>24</v>
      </c>
      <c r="C21" s="94" t="s">
        <v>25</v>
      </c>
      <c r="D21" s="94" t="s">
        <v>116</v>
      </c>
      <c r="E21" s="95">
        <v>1</v>
      </c>
      <c r="F21" s="94" t="s">
        <v>104</v>
      </c>
      <c r="G21" s="66">
        <v>10</v>
      </c>
      <c r="H21" s="96">
        <v>2500</v>
      </c>
      <c r="I21" s="37">
        <f t="shared" si="0"/>
        <v>25000</v>
      </c>
      <c r="J21" s="4"/>
      <c r="K21" s="137">
        <v>1</v>
      </c>
      <c r="L21" s="66">
        <v>6</v>
      </c>
      <c r="M21" s="116">
        <v>2500</v>
      </c>
      <c r="N21" s="68">
        <f>K21*L21*M21</f>
        <v>15000</v>
      </c>
      <c r="O21" s="37"/>
      <c r="Q21" s="78">
        <v>0</v>
      </c>
      <c r="R21" s="79">
        <v>0</v>
      </c>
    </row>
    <row r="22" spans="2:18" s="184" customFormat="1" ht="15.75" thickBot="1">
      <c r="B22" s="304" t="s">
        <v>84</v>
      </c>
      <c r="C22" s="305"/>
      <c r="D22" s="305"/>
      <c r="E22" s="305"/>
      <c r="F22" s="305"/>
      <c r="G22" s="305"/>
      <c r="H22" s="305"/>
      <c r="I22" s="131">
        <f>SUM(I19:I21)</f>
        <v>65000</v>
      </c>
      <c r="J22" s="130"/>
      <c r="K22" s="319" t="s">
        <v>84</v>
      </c>
      <c r="L22" s="320"/>
      <c r="M22" s="321"/>
      <c r="N22" s="85">
        <f>SUM(N19:N21)</f>
        <v>39000</v>
      </c>
      <c r="O22" s="87"/>
      <c r="P22" s="70"/>
      <c r="Q22" s="98">
        <f>SUM(Q19:Q21)</f>
        <v>0</v>
      </c>
      <c r="R22" s="372">
        <f>SUM(R19:R21)</f>
        <v>0</v>
      </c>
    </row>
    <row r="23" spans="2:18" ht="15.75" thickBot="1">
      <c r="B23" s="190">
        <v>4</v>
      </c>
      <c r="C23" s="325" t="s">
        <v>26</v>
      </c>
      <c r="D23" s="326"/>
      <c r="E23" s="326"/>
      <c r="F23" s="326"/>
      <c r="G23" s="326"/>
      <c r="H23" s="326"/>
      <c r="I23" s="327"/>
      <c r="J23" s="191"/>
      <c r="K23" s="346"/>
      <c r="L23" s="347"/>
      <c r="M23" s="347"/>
      <c r="N23" s="347"/>
      <c r="O23" s="348"/>
      <c r="Q23" s="344"/>
      <c r="R23" s="371"/>
    </row>
    <row r="24" spans="2:18" ht="60">
      <c r="B24" s="89" t="s">
        <v>27</v>
      </c>
      <c r="C24" s="90" t="s">
        <v>97</v>
      </c>
      <c r="D24" s="90" t="s">
        <v>96</v>
      </c>
      <c r="E24" s="91">
        <v>1</v>
      </c>
      <c r="F24" s="132" t="s">
        <v>102</v>
      </c>
      <c r="G24" s="62">
        <v>10</v>
      </c>
      <c r="H24" s="92">
        <f>H19*65%</f>
        <v>650</v>
      </c>
      <c r="I24" s="65">
        <f t="shared" si="0"/>
        <v>6500</v>
      </c>
      <c r="J24" s="4"/>
      <c r="K24" s="135">
        <v>1</v>
      </c>
      <c r="L24" s="62">
        <v>6</v>
      </c>
      <c r="M24" s="115">
        <v>650</v>
      </c>
      <c r="N24" s="63">
        <f>K24*L24*M24</f>
        <v>3900</v>
      </c>
      <c r="O24" s="65"/>
      <c r="Q24" s="76">
        <v>0</v>
      </c>
      <c r="R24" s="77">
        <v>0</v>
      </c>
    </row>
    <row r="25" spans="2:18" ht="45">
      <c r="B25" s="14" t="s">
        <v>28</v>
      </c>
      <c r="C25" s="15" t="s">
        <v>98</v>
      </c>
      <c r="D25" s="15" t="s">
        <v>96</v>
      </c>
      <c r="E25" s="12">
        <v>1</v>
      </c>
      <c r="F25" s="12" t="s">
        <v>102</v>
      </c>
      <c r="G25" s="9">
        <v>10</v>
      </c>
      <c r="H25" s="16">
        <f>H20*65%</f>
        <v>1950</v>
      </c>
      <c r="I25" s="17">
        <f t="shared" si="0"/>
        <v>19500</v>
      </c>
      <c r="J25" s="4"/>
      <c r="K25" s="136">
        <v>1</v>
      </c>
      <c r="L25" s="9">
        <v>6</v>
      </c>
      <c r="M25" s="23">
        <v>1950</v>
      </c>
      <c r="N25" s="8">
        <f>K25*L25*M25</f>
        <v>11700</v>
      </c>
      <c r="O25" s="17"/>
      <c r="Q25" s="80">
        <v>0</v>
      </c>
      <c r="R25" s="81">
        <v>0</v>
      </c>
    </row>
    <row r="26" spans="2:18" ht="45.75" thickBot="1">
      <c r="B26" s="93" t="s">
        <v>28</v>
      </c>
      <c r="C26" s="94" t="s">
        <v>99</v>
      </c>
      <c r="D26" s="94" t="s">
        <v>96</v>
      </c>
      <c r="E26" s="95">
        <v>1</v>
      </c>
      <c r="F26" s="95" t="s">
        <v>102</v>
      </c>
      <c r="G26" s="66">
        <v>10</v>
      </c>
      <c r="H26" s="96">
        <f>H21*65%</f>
        <v>1625</v>
      </c>
      <c r="I26" s="37">
        <f>E26*G26*H26</f>
        <v>16250</v>
      </c>
      <c r="J26" s="6"/>
      <c r="K26" s="137">
        <v>1</v>
      </c>
      <c r="L26" s="66">
        <v>6</v>
      </c>
      <c r="M26" s="116">
        <v>1652</v>
      </c>
      <c r="N26" s="67">
        <f>K26*L26*M26</f>
        <v>9912</v>
      </c>
      <c r="O26" s="37"/>
      <c r="Q26" s="80">
        <v>0</v>
      </c>
      <c r="R26" s="81">
        <v>0</v>
      </c>
    </row>
    <row r="27" spans="2:18" s="184" customFormat="1" ht="15.75" thickBot="1">
      <c r="B27" s="304" t="s">
        <v>84</v>
      </c>
      <c r="C27" s="305"/>
      <c r="D27" s="305"/>
      <c r="E27" s="305"/>
      <c r="F27" s="305"/>
      <c r="G27" s="305"/>
      <c r="H27" s="305"/>
      <c r="I27" s="131">
        <f>SUM(I24:I26)</f>
        <v>42250</v>
      </c>
      <c r="J27" s="126"/>
      <c r="K27" s="316" t="s">
        <v>84</v>
      </c>
      <c r="L27" s="317"/>
      <c r="M27" s="318"/>
      <c r="N27" s="71">
        <f>SUM(N24:N26)</f>
        <v>25512</v>
      </c>
      <c r="O27" s="72"/>
      <c r="P27" s="70"/>
      <c r="Q27" s="98">
        <f>SUM(Q24:Q26)</f>
        <v>0</v>
      </c>
      <c r="R27" s="372">
        <f>SUM(R24:R26)</f>
        <v>0</v>
      </c>
    </row>
    <row r="28" spans="2:18" ht="15.75" thickBot="1">
      <c r="B28" s="190">
        <v>5</v>
      </c>
      <c r="C28" s="325" t="s">
        <v>30</v>
      </c>
      <c r="D28" s="326"/>
      <c r="E28" s="326"/>
      <c r="F28" s="326"/>
      <c r="G28" s="326"/>
      <c r="H28" s="326"/>
      <c r="I28" s="327"/>
      <c r="J28" s="193"/>
      <c r="K28" s="338"/>
      <c r="L28" s="339"/>
      <c r="M28" s="339"/>
      <c r="N28" s="339"/>
      <c r="O28" s="340"/>
      <c r="Q28" s="349"/>
      <c r="R28" s="374"/>
    </row>
    <row r="29" spans="2:18" s="18" customFormat="1" ht="45.75" thickBot="1">
      <c r="B29" s="106" t="s">
        <v>29</v>
      </c>
      <c r="C29" s="107" t="s">
        <v>31</v>
      </c>
      <c r="D29" s="107" t="s">
        <v>32</v>
      </c>
      <c r="E29" s="108">
        <v>120</v>
      </c>
      <c r="F29" s="109" t="s">
        <v>18</v>
      </c>
      <c r="G29" s="109">
        <v>1</v>
      </c>
      <c r="H29" s="110">
        <v>30</v>
      </c>
      <c r="I29" s="57">
        <f t="shared" si="0"/>
        <v>3600</v>
      </c>
      <c r="J29" s="5"/>
      <c r="K29" s="59">
        <v>90</v>
      </c>
      <c r="L29" s="138">
        <v>1</v>
      </c>
      <c r="M29" s="111">
        <v>30</v>
      </c>
      <c r="N29" s="42">
        <f>K29*L29*M29</f>
        <v>2700</v>
      </c>
      <c r="O29" s="43"/>
      <c r="P29" s="232"/>
      <c r="Q29" s="76">
        <v>0</v>
      </c>
      <c r="R29" s="77">
        <v>0</v>
      </c>
    </row>
    <row r="30" spans="2:18" s="127" customFormat="1" ht="15.75" thickBot="1">
      <c r="B30" s="304" t="s">
        <v>84</v>
      </c>
      <c r="C30" s="305"/>
      <c r="D30" s="305"/>
      <c r="E30" s="305"/>
      <c r="F30" s="305"/>
      <c r="G30" s="305"/>
      <c r="H30" s="305"/>
      <c r="I30" s="131">
        <f>SUM(I29)</f>
        <v>3600</v>
      </c>
      <c r="J30" s="123"/>
      <c r="K30" s="316" t="s">
        <v>84</v>
      </c>
      <c r="L30" s="317"/>
      <c r="M30" s="318"/>
      <c r="N30" s="71">
        <f>SUM(N29)</f>
        <v>2700</v>
      </c>
      <c r="O30" s="146"/>
      <c r="P30" s="231"/>
      <c r="Q30" s="99">
        <f>SUM(Q29)</f>
        <v>0</v>
      </c>
      <c r="R30" s="160">
        <f>SUM(R29)</f>
        <v>0</v>
      </c>
    </row>
    <row r="31" spans="2:18" ht="15.75" thickBot="1">
      <c r="B31" s="192">
        <v>6</v>
      </c>
      <c r="C31" s="293" t="s">
        <v>33</v>
      </c>
      <c r="D31" s="294"/>
      <c r="E31" s="294"/>
      <c r="F31" s="294"/>
      <c r="G31" s="294"/>
      <c r="H31" s="294"/>
      <c r="I31" s="295"/>
      <c r="J31" s="194"/>
      <c r="K31" s="338"/>
      <c r="L31" s="339"/>
      <c r="M31" s="339"/>
      <c r="N31" s="339"/>
      <c r="O31" s="340"/>
      <c r="Q31" s="349"/>
      <c r="R31" s="374"/>
    </row>
    <row r="32" spans="2:18" s="18" customFormat="1" ht="60.75" thickBot="1">
      <c r="B32" s="106" t="s">
        <v>36</v>
      </c>
      <c r="C32" s="107" t="s">
        <v>35</v>
      </c>
      <c r="D32" s="107" t="s">
        <v>34</v>
      </c>
      <c r="E32" s="108">
        <v>960</v>
      </c>
      <c r="F32" s="109" t="s">
        <v>18</v>
      </c>
      <c r="G32" s="108">
        <v>10</v>
      </c>
      <c r="H32" s="110">
        <v>5.5</v>
      </c>
      <c r="I32" s="57">
        <f t="shared" si="0"/>
        <v>52800</v>
      </c>
      <c r="J32" s="5"/>
      <c r="K32" s="59">
        <v>720</v>
      </c>
      <c r="L32" s="108">
        <v>6</v>
      </c>
      <c r="M32" s="111">
        <v>5.5</v>
      </c>
      <c r="N32" s="42">
        <f>K32*L32*M32</f>
        <v>23760</v>
      </c>
      <c r="O32" s="43"/>
      <c r="P32" s="232"/>
      <c r="Q32" s="76">
        <v>0</v>
      </c>
      <c r="R32" s="77">
        <v>0</v>
      </c>
    </row>
    <row r="33" spans="2:18" s="127" customFormat="1" ht="15.75" thickBot="1">
      <c r="B33" s="304" t="s">
        <v>84</v>
      </c>
      <c r="C33" s="305"/>
      <c r="D33" s="305"/>
      <c r="E33" s="305"/>
      <c r="F33" s="305"/>
      <c r="G33" s="305"/>
      <c r="H33" s="305"/>
      <c r="I33" s="131">
        <f>SUM(I32)</f>
        <v>52800</v>
      </c>
      <c r="J33" s="123"/>
      <c r="K33" s="316" t="s">
        <v>84</v>
      </c>
      <c r="L33" s="317"/>
      <c r="M33" s="318"/>
      <c r="N33" s="71">
        <f>SUM(N32)</f>
        <v>23760</v>
      </c>
      <c r="O33" s="146"/>
      <c r="P33" s="231"/>
      <c r="Q33" s="99">
        <f>SUM(Q32)</f>
        <v>0</v>
      </c>
      <c r="R33" s="160">
        <f>SUM(R32)</f>
        <v>0</v>
      </c>
    </row>
    <row r="34" spans="2:18" ht="15.75" thickBot="1">
      <c r="B34" s="192">
        <v>7</v>
      </c>
      <c r="C34" s="293" t="s">
        <v>100</v>
      </c>
      <c r="D34" s="294"/>
      <c r="E34" s="294"/>
      <c r="F34" s="294"/>
      <c r="G34" s="294"/>
      <c r="H34" s="294"/>
      <c r="I34" s="295"/>
      <c r="J34" s="194"/>
      <c r="K34" s="338"/>
      <c r="L34" s="339"/>
      <c r="M34" s="339"/>
      <c r="N34" s="339"/>
      <c r="O34" s="340"/>
      <c r="Q34" s="344"/>
      <c r="R34" s="371"/>
    </row>
    <row r="35" spans="2:18" ht="45">
      <c r="B35" s="89" t="s">
        <v>37</v>
      </c>
      <c r="C35" s="90" t="s">
        <v>108</v>
      </c>
      <c r="D35" s="90" t="s">
        <v>105</v>
      </c>
      <c r="E35" s="62">
        <v>15</v>
      </c>
      <c r="F35" s="91" t="s">
        <v>18</v>
      </c>
      <c r="G35" s="62">
        <v>1</v>
      </c>
      <c r="H35" s="92">
        <v>480</v>
      </c>
      <c r="I35" s="65">
        <f t="shared" si="0"/>
        <v>7200</v>
      </c>
      <c r="J35" s="5"/>
      <c r="K35" s="88">
        <v>10</v>
      </c>
      <c r="L35" s="147">
        <v>1</v>
      </c>
      <c r="M35" s="115">
        <v>480</v>
      </c>
      <c r="N35" s="64">
        <f>K35*L35*M35</f>
        <v>4800</v>
      </c>
      <c r="O35" s="65"/>
      <c r="Q35" s="76">
        <v>0</v>
      </c>
      <c r="R35" s="77">
        <v>0</v>
      </c>
    </row>
    <row r="36" spans="2:18" ht="90">
      <c r="B36" s="14" t="s">
        <v>38</v>
      </c>
      <c r="C36" s="15" t="s">
        <v>106</v>
      </c>
      <c r="D36" s="15" t="s">
        <v>107</v>
      </c>
      <c r="E36" s="9">
        <v>60</v>
      </c>
      <c r="F36" s="12" t="s">
        <v>18</v>
      </c>
      <c r="G36" s="12">
        <v>1</v>
      </c>
      <c r="H36" s="16">
        <v>136</v>
      </c>
      <c r="I36" s="17">
        <f t="shared" si="0"/>
        <v>8160</v>
      </c>
      <c r="J36" s="5"/>
      <c r="K36" s="118">
        <v>30</v>
      </c>
      <c r="L36" s="22">
        <v>1</v>
      </c>
      <c r="M36" s="23">
        <v>136</v>
      </c>
      <c r="N36" s="10">
        <f>K36*L36*M36</f>
        <v>4080</v>
      </c>
      <c r="O36" s="17"/>
      <c r="Q36" s="80">
        <v>0</v>
      </c>
      <c r="R36" s="81">
        <v>0</v>
      </c>
    </row>
    <row r="37" spans="2:18" ht="30">
      <c r="B37" s="14" t="s">
        <v>39</v>
      </c>
      <c r="C37" s="15" t="s">
        <v>109</v>
      </c>
      <c r="D37" s="15" t="s">
        <v>110</v>
      </c>
      <c r="E37" s="9">
        <v>20</v>
      </c>
      <c r="F37" s="12" t="s">
        <v>18</v>
      </c>
      <c r="G37" s="12">
        <v>1</v>
      </c>
      <c r="H37" s="16">
        <v>10</v>
      </c>
      <c r="I37" s="17">
        <f t="shared" si="0"/>
        <v>200</v>
      </c>
      <c r="J37" s="5"/>
      <c r="K37" s="118">
        <v>15</v>
      </c>
      <c r="L37" s="22">
        <v>1</v>
      </c>
      <c r="M37" s="23">
        <v>10</v>
      </c>
      <c r="N37" s="10">
        <f>K37*L37*M37</f>
        <v>150</v>
      </c>
      <c r="O37" s="17"/>
      <c r="Q37" s="80">
        <v>0</v>
      </c>
      <c r="R37" s="81">
        <v>0</v>
      </c>
    </row>
    <row r="38" spans="2:18" ht="45">
      <c r="B38" s="14" t="s">
        <v>40</v>
      </c>
      <c r="C38" s="15" t="s">
        <v>111</v>
      </c>
      <c r="D38" s="15" t="s">
        <v>112</v>
      </c>
      <c r="E38" s="105">
        <v>15</v>
      </c>
      <c r="F38" s="12" t="s">
        <v>18</v>
      </c>
      <c r="G38" s="12">
        <v>1</v>
      </c>
      <c r="H38" s="16">
        <v>7.9</v>
      </c>
      <c r="I38" s="17">
        <f t="shared" si="0"/>
        <v>118.5</v>
      </c>
      <c r="J38" s="5"/>
      <c r="K38" s="118">
        <v>8</v>
      </c>
      <c r="L38" s="22">
        <v>1</v>
      </c>
      <c r="M38" s="23">
        <v>7.9</v>
      </c>
      <c r="N38" s="10">
        <f>K38*L38*M38</f>
        <v>63.2</v>
      </c>
      <c r="O38" s="17"/>
      <c r="Q38" s="80">
        <v>0</v>
      </c>
      <c r="R38" s="81">
        <v>0</v>
      </c>
    </row>
    <row r="39" spans="2:18" ht="90.75" thickBot="1">
      <c r="B39" s="93" t="s">
        <v>41</v>
      </c>
      <c r="C39" s="94" t="s">
        <v>113</v>
      </c>
      <c r="D39" s="94" t="s">
        <v>114</v>
      </c>
      <c r="E39" s="66">
        <v>5</v>
      </c>
      <c r="F39" s="95" t="s">
        <v>115</v>
      </c>
      <c r="G39" s="95">
        <v>1</v>
      </c>
      <c r="H39" s="96">
        <v>180</v>
      </c>
      <c r="I39" s="37">
        <f t="shared" si="0"/>
        <v>900</v>
      </c>
      <c r="J39" s="5"/>
      <c r="K39" s="148">
        <v>3</v>
      </c>
      <c r="L39" s="149">
        <v>1</v>
      </c>
      <c r="M39" s="116">
        <v>180</v>
      </c>
      <c r="N39" s="68">
        <f>K39*L39*M39</f>
        <v>540</v>
      </c>
      <c r="O39" s="37"/>
      <c r="Q39" s="78">
        <v>0</v>
      </c>
      <c r="R39" s="79">
        <v>0</v>
      </c>
    </row>
    <row r="40" spans="2:18" s="184" customFormat="1" ht="15.75" thickBot="1">
      <c r="B40" s="304" t="s">
        <v>84</v>
      </c>
      <c r="C40" s="305"/>
      <c r="D40" s="305"/>
      <c r="E40" s="305"/>
      <c r="F40" s="305"/>
      <c r="G40" s="305"/>
      <c r="H40" s="305"/>
      <c r="I40" s="131">
        <f>SUM(I35:I39)</f>
        <v>16578.5</v>
      </c>
      <c r="J40" s="123"/>
      <c r="K40" s="316" t="s">
        <v>84</v>
      </c>
      <c r="L40" s="317"/>
      <c r="M40" s="318"/>
      <c r="N40" s="71">
        <f>SUM(N35:N39)</f>
        <v>9633.2</v>
      </c>
      <c r="O40" s="72"/>
      <c r="P40" s="70"/>
      <c r="Q40" s="98">
        <f>SUM(Q35:Q39)</f>
        <v>0</v>
      </c>
      <c r="R40" s="372">
        <f>SUM(R35:R39)</f>
        <v>0</v>
      </c>
    </row>
    <row r="41" spans="2:18" ht="15.75" thickBot="1">
      <c r="B41" s="192">
        <v>8</v>
      </c>
      <c r="C41" s="293" t="s">
        <v>43</v>
      </c>
      <c r="D41" s="294"/>
      <c r="E41" s="294"/>
      <c r="F41" s="294"/>
      <c r="G41" s="294"/>
      <c r="H41" s="294"/>
      <c r="I41" s="295"/>
      <c r="J41" s="194"/>
      <c r="K41" s="338"/>
      <c r="L41" s="339"/>
      <c r="M41" s="339"/>
      <c r="N41" s="339"/>
      <c r="O41" s="340"/>
      <c r="Q41" s="344"/>
      <c r="R41" s="371"/>
    </row>
    <row r="42" spans="2:18" ht="30">
      <c r="B42" s="89" t="s">
        <v>44</v>
      </c>
      <c r="C42" s="90" t="s">
        <v>46</v>
      </c>
      <c r="D42" s="90" t="s">
        <v>47</v>
      </c>
      <c r="E42" s="62">
        <v>120</v>
      </c>
      <c r="F42" s="91" t="s">
        <v>18</v>
      </c>
      <c r="G42" s="117">
        <v>1</v>
      </c>
      <c r="H42" s="115">
        <v>7</v>
      </c>
      <c r="I42" s="65">
        <f t="shared" si="0"/>
        <v>840</v>
      </c>
      <c r="J42" s="5"/>
      <c r="K42" s="88">
        <v>90</v>
      </c>
      <c r="L42" s="117">
        <v>1</v>
      </c>
      <c r="M42" s="115">
        <v>7</v>
      </c>
      <c r="N42" s="64">
        <f>K42*L42*M42</f>
        <v>630</v>
      </c>
      <c r="O42" s="65"/>
      <c r="Q42" s="76">
        <v>0</v>
      </c>
      <c r="R42" s="77">
        <v>0</v>
      </c>
    </row>
    <row r="43" spans="2:18" ht="30.75" thickBot="1">
      <c r="B43" s="93" t="s">
        <v>45</v>
      </c>
      <c r="C43" s="94" t="s">
        <v>48</v>
      </c>
      <c r="D43" s="94" t="s">
        <v>49</v>
      </c>
      <c r="E43" s="66">
        <v>120</v>
      </c>
      <c r="F43" s="95" t="s">
        <v>18</v>
      </c>
      <c r="G43" s="144">
        <v>1</v>
      </c>
      <c r="H43" s="116">
        <v>15</v>
      </c>
      <c r="I43" s="37">
        <f>E43*G43*H43</f>
        <v>1800</v>
      </c>
      <c r="J43" s="5"/>
      <c r="K43" s="148">
        <v>90</v>
      </c>
      <c r="L43" s="144">
        <v>1</v>
      </c>
      <c r="M43" s="116">
        <v>15</v>
      </c>
      <c r="N43" s="68">
        <f>K43*L43*M43</f>
        <v>1350</v>
      </c>
      <c r="O43" s="37"/>
      <c r="Q43" s="78">
        <v>0</v>
      </c>
      <c r="R43" s="79">
        <v>0</v>
      </c>
    </row>
    <row r="44" spans="2:18" s="184" customFormat="1" ht="15.75" thickBot="1">
      <c r="B44" s="304" t="s">
        <v>84</v>
      </c>
      <c r="C44" s="305"/>
      <c r="D44" s="305"/>
      <c r="E44" s="305"/>
      <c r="F44" s="305"/>
      <c r="G44" s="305"/>
      <c r="H44" s="305"/>
      <c r="I44" s="131">
        <f>SUM(I42:I43)</f>
        <v>2640</v>
      </c>
      <c r="J44" s="123"/>
      <c r="K44" s="316" t="s">
        <v>84</v>
      </c>
      <c r="L44" s="317"/>
      <c r="M44" s="318"/>
      <c r="N44" s="71">
        <f>SUM(N42:N43)</f>
        <v>1980</v>
      </c>
      <c r="O44" s="72"/>
      <c r="P44" s="70"/>
      <c r="Q44" s="98">
        <f>SUM(Q42:Q43)</f>
        <v>0</v>
      </c>
      <c r="R44" s="372">
        <f>SUM(R42:R43)</f>
        <v>0</v>
      </c>
    </row>
    <row r="45" spans="2:18" ht="15.75" thickBot="1">
      <c r="B45" s="192">
        <v>9</v>
      </c>
      <c r="C45" s="293" t="s">
        <v>50</v>
      </c>
      <c r="D45" s="294"/>
      <c r="E45" s="294"/>
      <c r="F45" s="294"/>
      <c r="G45" s="294"/>
      <c r="H45" s="294"/>
      <c r="I45" s="295"/>
      <c r="J45" s="195"/>
      <c r="K45" s="338"/>
      <c r="L45" s="339"/>
      <c r="M45" s="339"/>
      <c r="N45" s="339"/>
      <c r="O45" s="340"/>
      <c r="Q45" s="349"/>
      <c r="R45" s="374"/>
    </row>
    <row r="46" spans="2:18" ht="104.25" customHeight="1" thickBot="1">
      <c r="B46" s="106" t="s">
        <v>51</v>
      </c>
      <c r="C46" s="107" t="s">
        <v>126</v>
      </c>
      <c r="D46" s="107" t="s">
        <v>127</v>
      </c>
      <c r="E46" s="109">
        <v>1377</v>
      </c>
      <c r="F46" s="109" t="s">
        <v>18</v>
      </c>
      <c r="G46" s="108">
        <v>12</v>
      </c>
      <c r="H46" s="111">
        <v>4.2</v>
      </c>
      <c r="I46" s="57">
        <f>E46*G46*H46</f>
        <v>69400.8</v>
      </c>
      <c r="J46" s="4"/>
      <c r="K46" s="139">
        <v>1377</v>
      </c>
      <c r="L46" s="108">
        <v>6</v>
      </c>
      <c r="M46" s="111">
        <v>4.2</v>
      </c>
      <c r="N46" s="42">
        <f>K46*L46*M46</f>
        <v>34700.4</v>
      </c>
      <c r="O46" s="57"/>
      <c r="Q46" s="120">
        <v>0</v>
      </c>
      <c r="R46" s="121">
        <v>0</v>
      </c>
    </row>
    <row r="47" spans="2:18" s="184" customFormat="1" ht="15.75" thickBot="1">
      <c r="B47" s="304" t="s">
        <v>84</v>
      </c>
      <c r="C47" s="305"/>
      <c r="D47" s="305"/>
      <c r="E47" s="305"/>
      <c r="F47" s="305"/>
      <c r="G47" s="305"/>
      <c r="H47" s="305"/>
      <c r="I47" s="131">
        <f>SUM(I46)</f>
        <v>69400.8</v>
      </c>
      <c r="J47" s="126"/>
      <c r="K47" s="316" t="s">
        <v>84</v>
      </c>
      <c r="L47" s="317"/>
      <c r="M47" s="318"/>
      <c r="N47" s="71">
        <f>SUM(N46)</f>
        <v>34700.4</v>
      </c>
      <c r="O47" s="72"/>
      <c r="P47" s="70"/>
      <c r="Q47" s="99">
        <f>SUM(Q46)</f>
        <v>0</v>
      </c>
      <c r="R47" s="160">
        <f>SUM(R46)</f>
        <v>0</v>
      </c>
    </row>
    <row r="48" spans="2:18" ht="15.75" thickBot="1">
      <c r="B48" s="190">
        <v>10</v>
      </c>
      <c r="C48" s="325" t="s">
        <v>52</v>
      </c>
      <c r="D48" s="326"/>
      <c r="E48" s="326"/>
      <c r="F48" s="326"/>
      <c r="G48" s="326"/>
      <c r="H48" s="326"/>
      <c r="I48" s="327"/>
      <c r="J48" s="193"/>
      <c r="K48" s="350"/>
      <c r="L48" s="351"/>
      <c r="M48" s="351"/>
      <c r="N48" s="351"/>
      <c r="O48" s="352"/>
      <c r="Q48" s="344"/>
      <c r="R48" s="371"/>
    </row>
    <row r="49" spans="2:18" s="198" customFormat="1" ht="75">
      <c r="B49" s="112" t="s">
        <v>53</v>
      </c>
      <c r="C49" s="113" t="s">
        <v>118</v>
      </c>
      <c r="D49" s="113" t="s">
        <v>119</v>
      </c>
      <c r="E49" s="62">
        <v>124</v>
      </c>
      <c r="F49" s="91" t="s">
        <v>18</v>
      </c>
      <c r="G49" s="154">
        <v>1</v>
      </c>
      <c r="H49" s="155">
        <v>79.38</v>
      </c>
      <c r="I49" s="65">
        <f>E49*G49*H49</f>
        <v>9843.119999999999</v>
      </c>
      <c r="J49" s="5"/>
      <c r="K49" s="88">
        <v>93</v>
      </c>
      <c r="L49" s="117">
        <v>1</v>
      </c>
      <c r="M49" s="117">
        <v>79.38</v>
      </c>
      <c r="N49" s="63">
        <f>K49*L49*M49</f>
        <v>7382.339999999999</v>
      </c>
      <c r="O49" s="196" t="s">
        <v>136</v>
      </c>
      <c r="P49" s="197"/>
      <c r="Q49" s="76">
        <v>0</v>
      </c>
      <c r="R49" s="77">
        <v>0</v>
      </c>
    </row>
    <row r="50" spans="2:18" s="198" customFormat="1" ht="45">
      <c r="B50" s="24" t="s">
        <v>54</v>
      </c>
      <c r="C50" s="133" t="s">
        <v>120</v>
      </c>
      <c r="D50" s="25" t="s">
        <v>121</v>
      </c>
      <c r="E50" s="9">
        <v>26</v>
      </c>
      <c r="F50" s="12" t="s">
        <v>18</v>
      </c>
      <c r="G50" s="133">
        <v>1</v>
      </c>
      <c r="H50" s="156">
        <v>40</v>
      </c>
      <c r="I50" s="17">
        <f>E50*G50*H50</f>
        <v>1040</v>
      </c>
      <c r="J50" s="5"/>
      <c r="K50" s="118">
        <v>18</v>
      </c>
      <c r="L50" s="22">
        <v>1</v>
      </c>
      <c r="M50" s="151">
        <v>16.7</v>
      </c>
      <c r="N50" s="8">
        <f>K50*L50*M50</f>
        <v>300.59999999999997</v>
      </c>
      <c r="O50" s="199"/>
      <c r="P50" s="197"/>
      <c r="Q50" s="80">
        <v>0</v>
      </c>
      <c r="R50" s="81">
        <v>0</v>
      </c>
    </row>
    <row r="51" spans="2:18" s="198" customFormat="1" ht="60">
      <c r="B51" s="24" t="s">
        <v>55</v>
      </c>
      <c r="C51" s="25" t="s">
        <v>124</v>
      </c>
      <c r="D51" s="25" t="s">
        <v>125</v>
      </c>
      <c r="E51" s="9">
        <v>100</v>
      </c>
      <c r="F51" s="12" t="s">
        <v>18</v>
      </c>
      <c r="G51" s="133">
        <v>1</v>
      </c>
      <c r="H51" s="156">
        <v>140</v>
      </c>
      <c r="I51" s="17">
        <f>E51*G51*H51</f>
        <v>14000</v>
      </c>
      <c r="J51" s="5"/>
      <c r="K51" s="118">
        <v>90</v>
      </c>
      <c r="L51" s="22">
        <v>1</v>
      </c>
      <c r="M51" s="151">
        <v>140</v>
      </c>
      <c r="N51" s="8">
        <f>K51*L51*M51</f>
        <v>12600</v>
      </c>
      <c r="O51" s="199"/>
      <c r="P51" s="197"/>
      <c r="Q51" s="80">
        <v>0</v>
      </c>
      <c r="R51" s="81">
        <v>0</v>
      </c>
    </row>
    <row r="52" spans="2:18" s="198" customFormat="1" ht="45" customHeight="1" thickBot="1">
      <c r="B52" s="114" t="s">
        <v>56</v>
      </c>
      <c r="C52" s="150" t="s">
        <v>122</v>
      </c>
      <c r="D52" s="150" t="s">
        <v>123</v>
      </c>
      <c r="E52" s="66">
        <v>141</v>
      </c>
      <c r="F52" s="95" t="s">
        <v>18</v>
      </c>
      <c r="G52" s="157">
        <v>1</v>
      </c>
      <c r="H52" s="158">
        <v>25.3</v>
      </c>
      <c r="I52" s="37">
        <f>E52*G52*H52</f>
        <v>3567.3</v>
      </c>
      <c r="J52" s="5"/>
      <c r="K52" s="148">
        <v>90</v>
      </c>
      <c r="L52" s="144">
        <v>1</v>
      </c>
      <c r="M52" s="153">
        <v>25.3</v>
      </c>
      <c r="N52" s="67">
        <f>K52*L52*M52</f>
        <v>2277</v>
      </c>
      <c r="O52" s="200"/>
      <c r="P52" s="230"/>
      <c r="Q52" s="83">
        <v>0</v>
      </c>
      <c r="R52" s="375">
        <v>0</v>
      </c>
    </row>
    <row r="53" spans="2:18" s="127" customFormat="1" ht="23.25" customHeight="1" thickBot="1">
      <c r="B53" s="286" t="s">
        <v>84</v>
      </c>
      <c r="C53" s="287"/>
      <c r="D53" s="287"/>
      <c r="E53" s="287"/>
      <c r="F53" s="287"/>
      <c r="G53" s="287"/>
      <c r="H53" s="287"/>
      <c r="I53" s="87">
        <f>SUM(I49:I52)</f>
        <v>28450.42</v>
      </c>
      <c r="J53" s="123"/>
      <c r="K53" s="353" t="s">
        <v>84</v>
      </c>
      <c r="L53" s="354"/>
      <c r="M53" s="355"/>
      <c r="N53" s="152">
        <f>SUM(N49:N52)</f>
        <v>22559.94</v>
      </c>
      <c r="O53" s="201"/>
      <c r="P53" s="231"/>
      <c r="Q53" s="159">
        <f>SUM(Q49:Q52)</f>
        <v>0</v>
      </c>
      <c r="R53" s="160">
        <f>SUM(R49:R52)</f>
        <v>0</v>
      </c>
    </row>
    <row r="54" spans="2:18" s="184" customFormat="1" ht="16.5" thickBot="1">
      <c r="B54" s="202"/>
      <c r="C54" s="203"/>
      <c r="D54" s="203"/>
      <c r="E54" s="203"/>
      <c r="F54" s="203"/>
      <c r="G54" s="203"/>
      <c r="H54" s="26" t="s">
        <v>57</v>
      </c>
      <c r="I54" s="204">
        <f>SUM(I13+I17+I22+I27+I30+I33+I40+I44+I47+I53)</f>
        <v>333719.72</v>
      </c>
      <c r="J54" s="205"/>
      <c r="K54" s="316" t="s">
        <v>85</v>
      </c>
      <c r="L54" s="317"/>
      <c r="M54" s="318"/>
      <c r="N54" s="71">
        <f>SUM(N13+N17+N22+N27+N30+N33+N40+N44+N47+N53)</f>
        <v>194405.54</v>
      </c>
      <c r="O54" s="206"/>
      <c r="P54" s="189"/>
      <c r="Q54" s="99">
        <f>SUM(Q13+Q17+Q22+Q27+Q30+Q33+Q40+Q44+Q47+Q53)</f>
        <v>1000</v>
      </c>
      <c r="R54" s="160">
        <f>SUM(R13+R17+R22+R27+R30+R33+R40+R44+R47+R53)</f>
        <v>1000</v>
      </c>
    </row>
    <row r="55" spans="2:18" ht="15">
      <c r="B55" s="207" t="s">
        <v>58</v>
      </c>
      <c r="C55" s="207"/>
      <c r="D55" s="208"/>
      <c r="E55" s="209"/>
      <c r="F55" s="209"/>
      <c r="G55" s="209"/>
      <c r="H55" s="210"/>
      <c r="I55" s="211"/>
      <c r="J55" s="191"/>
      <c r="K55" s="48"/>
      <c r="L55" s="49"/>
      <c r="M55" s="49"/>
      <c r="N55" s="50"/>
      <c r="O55" s="51"/>
      <c r="Q55" s="102"/>
      <c r="R55" s="376"/>
    </row>
    <row r="56" spans="2:18" ht="15.75" thickBot="1">
      <c r="B56" s="212"/>
      <c r="C56" s="161" t="s">
        <v>7</v>
      </c>
      <c r="D56" s="162" t="s">
        <v>8</v>
      </c>
      <c r="E56" s="213"/>
      <c r="F56" s="213"/>
      <c r="G56" s="213"/>
      <c r="H56" s="214"/>
      <c r="I56" s="215"/>
      <c r="J56" s="194"/>
      <c r="K56" s="52"/>
      <c r="L56" s="7"/>
      <c r="M56" s="7"/>
      <c r="N56" s="11"/>
      <c r="O56" s="39"/>
      <c r="Q56" s="103"/>
      <c r="R56" s="377"/>
    </row>
    <row r="57" spans="2:18" ht="15.75" thickBot="1">
      <c r="B57" s="192">
        <v>1</v>
      </c>
      <c r="C57" s="216" t="s">
        <v>26</v>
      </c>
      <c r="D57" s="217"/>
      <c r="E57" s="218"/>
      <c r="F57" s="218"/>
      <c r="G57" s="218"/>
      <c r="H57" s="219"/>
      <c r="I57" s="220"/>
      <c r="J57" s="191"/>
      <c r="K57" s="53"/>
      <c r="L57" s="54"/>
      <c r="M57" s="54"/>
      <c r="N57" s="55"/>
      <c r="O57" s="56"/>
      <c r="Q57" s="104"/>
      <c r="R57" s="378"/>
    </row>
    <row r="58" spans="2:18" ht="60.75" thickBot="1">
      <c r="B58" s="89" t="s">
        <v>10</v>
      </c>
      <c r="C58" s="90" t="s">
        <v>130</v>
      </c>
      <c r="D58" s="90" t="s">
        <v>96</v>
      </c>
      <c r="E58" s="91">
        <v>1</v>
      </c>
      <c r="F58" s="91" t="s">
        <v>102</v>
      </c>
      <c r="G58" s="62">
        <v>10</v>
      </c>
      <c r="H58" s="115">
        <f>H65*65%</f>
        <v>975</v>
      </c>
      <c r="I58" s="65">
        <f aca="true" t="shared" si="1" ref="I58:I65">E58*G58*H58</f>
        <v>9750</v>
      </c>
      <c r="J58" s="4"/>
      <c r="K58" s="134">
        <v>1</v>
      </c>
      <c r="L58" s="44">
        <v>6</v>
      </c>
      <c r="M58" s="115">
        <f>M65*65%</f>
        <v>975</v>
      </c>
      <c r="N58" s="47">
        <f>K58*L58*M58</f>
        <v>5850</v>
      </c>
      <c r="O58" s="20"/>
      <c r="Q58" s="80">
        <v>0</v>
      </c>
      <c r="R58" s="81">
        <v>0</v>
      </c>
    </row>
    <row r="59" spans="2:18" s="184" customFormat="1" ht="15.75" thickBot="1">
      <c r="B59" s="312" t="s">
        <v>84</v>
      </c>
      <c r="C59" s="313"/>
      <c r="D59" s="313"/>
      <c r="E59" s="313"/>
      <c r="F59" s="313"/>
      <c r="G59" s="313"/>
      <c r="H59" s="313"/>
      <c r="I59" s="125">
        <f>SUM(I58:I58)</f>
        <v>9750</v>
      </c>
      <c r="J59" s="126"/>
      <c r="K59" s="319" t="s">
        <v>84</v>
      </c>
      <c r="L59" s="320"/>
      <c r="M59" s="321"/>
      <c r="N59" s="85">
        <f>SUM(N58:N58)</f>
        <v>5850</v>
      </c>
      <c r="O59" s="87"/>
      <c r="P59" s="70"/>
      <c r="Q59" s="99">
        <f>SUM(Q58:Q58)</f>
        <v>0</v>
      </c>
      <c r="R59" s="160">
        <f>SUM(R58:R58)</f>
        <v>0</v>
      </c>
    </row>
    <row r="60" spans="2:18" ht="15.75" thickBot="1">
      <c r="B60" s="221">
        <v>2</v>
      </c>
      <c r="C60" s="325" t="s">
        <v>59</v>
      </c>
      <c r="D60" s="326"/>
      <c r="E60" s="326"/>
      <c r="F60" s="326"/>
      <c r="G60" s="326"/>
      <c r="H60" s="326"/>
      <c r="I60" s="327"/>
      <c r="J60" s="193"/>
      <c r="K60" s="338"/>
      <c r="L60" s="339"/>
      <c r="M60" s="339"/>
      <c r="N60" s="339"/>
      <c r="O60" s="340"/>
      <c r="Q60" s="344"/>
      <c r="R60" s="371"/>
    </row>
    <row r="61" spans="2:18" ht="60">
      <c r="B61" s="89" t="s">
        <v>16</v>
      </c>
      <c r="C61" s="90" t="s">
        <v>65</v>
      </c>
      <c r="D61" s="90" t="s">
        <v>63</v>
      </c>
      <c r="E61" s="62">
        <v>5</v>
      </c>
      <c r="F61" s="91" t="s">
        <v>18</v>
      </c>
      <c r="G61" s="117">
        <v>1</v>
      </c>
      <c r="H61" s="115">
        <v>13.9</v>
      </c>
      <c r="I61" s="65">
        <f t="shared" si="1"/>
        <v>69.5</v>
      </c>
      <c r="J61" s="5"/>
      <c r="K61" s="44">
        <v>0</v>
      </c>
      <c r="L61" s="45">
        <v>0</v>
      </c>
      <c r="M61" s="46"/>
      <c r="N61" s="47">
        <f>K61*L61*M61</f>
        <v>0</v>
      </c>
      <c r="O61" s="140" t="s">
        <v>137</v>
      </c>
      <c r="Q61" s="82">
        <v>0</v>
      </c>
      <c r="R61" s="379">
        <v>0</v>
      </c>
    </row>
    <row r="62" spans="2:18" ht="19.5" thickBot="1">
      <c r="B62" s="93" t="s">
        <v>19</v>
      </c>
      <c r="C62" s="95" t="s">
        <v>62</v>
      </c>
      <c r="D62" s="94" t="s">
        <v>64</v>
      </c>
      <c r="E62" s="66">
        <v>10</v>
      </c>
      <c r="F62" s="95" t="s">
        <v>18</v>
      </c>
      <c r="G62" s="66">
        <v>1</v>
      </c>
      <c r="H62" s="116">
        <v>95</v>
      </c>
      <c r="I62" s="37">
        <f t="shared" si="1"/>
        <v>950</v>
      </c>
      <c r="J62" s="5"/>
      <c r="K62" s="58">
        <v>0</v>
      </c>
      <c r="L62" s="58">
        <v>0</v>
      </c>
      <c r="M62" s="40"/>
      <c r="N62" s="41">
        <f>K62*L62*M62</f>
        <v>0</v>
      </c>
      <c r="O62" s="19"/>
      <c r="Q62" s="84">
        <f>N62*O62*P62</f>
        <v>0</v>
      </c>
      <c r="R62" s="79">
        <f>O62*P62*Q62</f>
        <v>0</v>
      </c>
    </row>
    <row r="63" spans="2:18" s="184" customFormat="1" ht="15.75" thickBot="1">
      <c r="B63" s="304" t="s">
        <v>84</v>
      </c>
      <c r="C63" s="305"/>
      <c r="D63" s="305"/>
      <c r="E63" s="305"/>
      <c r="F63" s="305"/>
      <c r="G63" s="305"/>
      <c r="H63" s="305"/>
      <c r="I63" s="131">
        <f>SUM(I61:I62)</f>
        <v>1019.5</v>
      </c>
      <c r="J63" s="123"/>
      <c r="K63" s="286" t="s">
        <v>84</v>
      </c>
      <c r="L63" s="287"/>
      <c r="M63" s="333"/>
      <c r="N63" s="86">
        <f>SUM(N61:N62)</f>
        <v>0</v>
      </c>
      <c r="O63" s="87"/>
      <c r="P63" s="70"/>
      <c r="Q63" s="99">
        <f>SUM(Q61:Q62)</f>
        <v>0</v>
      </c>
      <c r="R63" s="160">
        <f>SUM(R61:R62)</f>
        <v>0</v>
      </c>
    </row>
    <row r="64" spans="2:18" ht="15.75" thickBot="1">
      <c r="B64" s="190">
        <v>3</v>
      </c>
      <c r="C64" s="325" t="s">
        <v>66</v>
      </c>
      <c r="D64" s="326"/>
      <c r="E64" s="326"/>
      <c r="F64" s="326"/>
      <c r="G64" s="326"/>
      <c r="H64" s="326"/>
      <c r="I64" s="327"/>
      <c r="J64" s="195"/>
      <c r="K64" s="338"/>
      <c r="L64" s="339"/>
      <c r="M64" s="339"/>
      <c r="N64" s="339"/>
      <c r="O64" s="340"/>
      <c r="Q64" s="322"/>
      <c r="R64" s="380"/>
    </row>
    <row r="65" spans="2:18" ht="45.75" thickBot="1">
      <c r="B65" s="106" t="s">
        <v>22</v>
      </c>
      <c r="C65" s="107" t="s">
        <v>128</v>
      </c>
      <c r="D65" s="163" t="s">
        <v>129</v>
      </c>
      <c r="E65" s="109">
        <v>1</v>
      </c>
      <c r="F65" s="107" t="s">
        <v>104</v>
      </c>
      <c r="G65" s="108">
        <v>10</v>
      </c>
      <c r="H65" s="111">
        <v>1500</v>
      </c>
      <c r="I65" s="57">
        <f t="shared" si="1"/>
        <v>15000</v>
      </c>
      <c r="J65" s="4"/>
      <c r="K65" s="139">
        <v>1</v>
      </c>
      <c r="L65" s="108">
        <v>6</v>
      </c>
      <c r="M65" s="111">
        <v>1500</v>
      </c>
      <c r="N65" s="42">
        <f>K65*L65*M65</f>
        <v>9000</v>
      </c>
      <c r="O65" s="57"/>
      <c r="Q65" s="120">
        <v>0</v>
      </c>
      <c r="R65" s="121">
        <v>0</v>
      </c>
    </row>
    <row r="66" spans="2:18" ht="15.75" thickBot="1">
      <c r="B66" s="302" t="s">
        <v>84</v>
      </c>
      <c r="C66" s="303"/>
      <c r="D66" s="303"/>
      <c r="E66" s="303"/>
      <c r="F66" s="303"/>
      <c r="G66" s="303"/>
      <c r="H66" s="303"/>
      <c r="I66" s="164">
        <f>SUM(I65)</f>
        <v>15000</v>
      </c>
      <c r="J66" s="6"/>
      <c r="K66" s="334" t="s">
        <v>84</v>
      </c>
      <c r="L66" s="335"/>
      <c r="M66" s="336"/>
      <c r="N66" s="60">
        <f>SUM(N65)</f>
        <v>9000</v>
      </c>
      <c r="O66" s="61"/>
      <c r="Q66" s="100">
        <f>SUM(Q65)</f>
        <v>0</v>
      </c>
      <c r="R66" s="119">
        <f>SUM(R65)</f>
        <v>0</v>
      </c>
    </row>
    <row r="67" spans="2:18" ht="15.75" thickBot="1">
      <c r="B67" s="192">
        <v>4</v>
      </c>
      <c r="C67" s="293" t="s">
        <v>67</v>
      </c>
      <c r="D67" s="294"/>
      <c r="E67" s="294"/>
      <c r="F67" s="294"/>
      <c r="G67" s="294"/>
      <c r="H67" s="294"/>
      <c r="I67" s="295"/>
      <c r="J67" s="193"/>
      <c r="K67" s="338"/>
      <c r="L67" s="339"/>
      <c r="M67" s="339"/>
      <c r="N67" s="339"/>
      <c r="O67" s="340"/>
      <c r="Q67" s="322"/>
      <c r="R67" s="380"/>
    </row>
    <row r="68" spans="2:18" ht="30">
      <c r="B68" s="89" t="s">
        <v>27</v>
      </c>
      <c r="C68" s="90" t="s">
        <v>68</v>
      </c>
      <c r="D68" s="90" t="s">
        <v>73</v>
      </c>
      <c r="E68" s="62">
        <v>1</v>
      </c>
      <c r="F68" s="91" t="s">
        <v>20</v>
      </c>
      <c r="G68" s="62">
        <v>10</v>
      </c>
      <c r="H68" s="92">
        <v>500</v>
      </c>
      <c r="I68" s="65">
        <f>E68*G68*H68</f>
        <v>5000</v>
      </c>
      <c r="J68" s="5"/>
      <c r="K68" s="88">
        <v>0</v>
      </c>
      <c r="L68" s="62">
        <v>0</v>
      </c>
      <c r="M68" s="63"/>
      <c r="N68" s="64">
        <f>K68*L68*M68</f>
        <v>0</v>
      </c>
      <c r="O68" s="65"/>
      <c r="Q68" s="83">
        <v>0</v>
      </c>
      <c r="R68" s="375">
        <v>0</v>
      </c>
    </row>
    <row r="69" spans="2:18" ht="45.75" thickBot="1">
      <c r="B69" s="93" t="s">
        <v>28</v>
      </c>
      <c r="C69" s="95" t="s">
        <v>69</v>
      </c>
      <c r="D69" s="94" t="s">
        <v>82</v>
      </c>
      <c r="E69" s="95">
        <v>1</v>
      </c>
      <c r="F69" s="95" t="s">
        <v>20</v>
      </c>
      <c r="G69" s="66">
        <v>10</v>
      </c>
      <c r="H69" s="96">
        <v>800</v>
      </c>
      <c r="I69" s="37">
        <f>E69*G69*H69</f>
        <v>8000</v>
      </c>
      <c r="J69" s="5"/>
      <c r="K69" s="137">
        <v>1</v>
      </c>
      <c r="L69" s="66">
        <v>6</v>
      </c>
      <c r="M69" s="116">
        <v>800</v>
      </c>
      <c r="N69" s="68">
        <f>K69*L69*M69</f>
        <v>4800</v>
      </c>
      <c r="O69" s="37"/>
      <c r="Q69" s="83">
        <v>0</v>
      </c>
      <c r="R69" s="375">
        <v>0</v>
      </c>
    </row>
    <row r="70" spans="2:18" s="184" customFormat="1" ht="15.75" thickBot="1">
      <c r="B70" s="304" t="s">
        <v>84</v>
      </c>
      <c r="C70" s="305"/>
      <c r="D70" s="305"/>
      <c r="E70" s="305"/>
      <c r="F70" s="305"/>
      <c r="G70" s="305"/>
      <c r="H70" s="305"/>
      <c r="I70" s="122">
        <f>SUM(I68:I69)</f>
        <v>13000</v>
      </c>
      <c r="J70" s="123"/>
      <c r="K70" s="337" t="s">
        <v>84</v>
      </c>
      <c r="L70" s="317"/>
      <c r="M70" s="318"/>
      <c r="N70" s="73">
        <f>SUM(N68:N69)</f>
        <v>4800</v>
      </c>
      <c r="O70" s="124"/>
      <c r="P70" s="70"/>
      <c r="Q70" s="101">
        <f>SUM(Q68:Q69)</f>
        <v>0</v>
      </c>
      <c r="R70" s="160">
        <f>SUM(R68:R69)</f>
        <v>0</v>
      </c>
    </row>
    <row r="71" spans="2:18" ht="28.5" customHeight="1" thickBot="1">
      <c r="B71" s="243"/>
      <c r="C71" s="209"/>
      <c r="D71" s="209"/>
      <c r="E71" s="209"/>
      <c r="F71" s="209"/>
      <c r="G71" s="209"/>
      <c r="H71" s="244" t="s">
        <v>60</v>
      </c>
      <c r="I71" s="237">
        <f>SUM(I70+I66+I63+I59)</f>
        <v>38769.5</v>
      </c>
      <c r="J71" s="222"/>
      <c r="K71" s="267" t="s">
        <v>86</v>
      </c>
      <c r="L71" s="268"/>
      <c r="M71" s="269"/>
      <c r="N71" s="247">
        <f>SUM(N59+N63+N66+N70)</f>
        <v>19650</v>
      </c>
      <c r="O71" s="57"/>
      <c r="Q71" s="74">
        <f>SUM(Q59+Q63+Q66+Q70)</f>
        <v>0</v>
      </c>
      <c r="R71" s="75">
        <f>SUM(R59+R63+R66+R70)</f>
        <v>0</v>
      </c>
    </row>
    <row r="72" spans="2:18" ht="16.5" thickBot="1">
      <c r="B72" s="233"/>
      <c r="C72" s="234"/>
      <c r="D72" s="234"/>
      <c r="E72" s="234"/>
      <c r="F72" s="234"/>
      <c r="G72" s="234"/>
      <c r="H72" s="245" t="s">
        <v>61</v>
      </c>
      <c r="I72" s="237">
        <f>I71+I54</f>
        <v>372489.22</v>
      </c>
      <c r="J72" s="222"/>
      <c r="K72" s="267" t="s">
        <v>61</v>
      </c>
      <c r="L72" s="268"/>
      <c r="M72" s="269"/>
      <c r="N72" s="247">
        <f>N54+N71</f>
        <v>214055.54</v>
      </c>
      <c r="O72" s="57"/>
      <c r="Q72" s="74">
        <f>Q54+Q71</f>
        <v>1000</v>
      </c>
      <c r="R72" s="75">
        <f>R54+R71</f>
        <v>1000</v>
      </c>
    </row>
    <row r="73" spans="2:18" ht="15" customHeight="1">
      <c r="B73" s="258" t="s">
        <v>71</v>
      </c>
      <c r="C73" s="259"/>
      <c r="D73" s="259"/>
      <c r="E73" s="259"/>
      <c r="F73" s="259"/>
      <c r="G73" s="259"/>
      <c r="H73" s="260"/>
      <c r="I73" s="238" t="s">
        <v>81</v>
      </c>
      <c r="J73" s="223"/>
      <c r="K73" s="249" t="s">
        <v>71</v>
      </c>
      <c r="L73" s="250"/>
      <c r="M73" s="251"/>
      <c r="N73" s="238" t="s">
        <v>81</v>
      </c>
      <c r="O73" s="356"/>
      <c r="Q73" s="358"/>
      <c r="R73" s="381"/>
    </row>
    <row r="74" spans="2:18" ht="15.75" thickBot="1">
      <c r="B74" s="261"/>
      <c r="C74" s="262"/>
      <c r="D74" s="262"/>
      <c r="E74" s="262"/>
      <c r="F74" s="262"/>
      <c r="G74" s="262"/>
      <c r="H74" s="263"/>
      <c r="I74" s="239">
        <f>SUM(I72*10%)</f>
        <v>37248.922</v>
      </c>
      <c r="J74" s="5"/>
      <c r="K74" s="252"/>
      <c r="L74" s="253"/>
      <c r="M74" s="254"/>
      <c r="N74" s="239">
        <f>N72*10%</f>
        <v>21405.554000000004</v>
      </c>
      <c r="O74" s="357"/>
      <c r="Q74" s="358"/>
      <c r="R74" s="381"/>
    </row>
    <row r="75" spans="2:18" ht="15" customHeight="1">
      <c r="B75" s="261"/>
      <c r="C75" s="262"/>
      <c r="D75" s="262"/>
      <c r="E75" s="262"/>
      <c r="F75" s="262"/>
      <c r="G75" s="262"/>
      <c r="H75" s="263"/>
      <c r="I75" s="240" t="s">
        <v>70</v>
      </c>
      <c r="J75" s="5"/>
      <c r="K75" s="252"/>
      <c r="L75" s="253"/>
      <c r="M75" s="254"/>
      <c r="N75" s="359">
        <v>0.1</v>
      </c>
      <c r="O75" s="365"/>
      <c r="Q75" s="361"/>
      <c r="R75" s="363"/>
    </row>
    <row r="76" spans="2:18" ht="15.75" customHeight="1" thickBot="1">
      <c r="B76" s="264"/>
      <c r="C76" s="265"/>
      <c r="D76" s="265"/>
      <c r="E76" s="265"/>
      <c r="F76" s="265"/>
      <c r="G76" s="265"/>
      <c r="H76" s="266"/>
      <c r="I76" s="241">
        <v>0.1</v>
      </c>
      <c r="J76" s="224"/>
      <c r="K76" s="255"/>
      <c r="L76" s="256"/>
      <c r="M76" s="257"/>
      <c r="N76" s="360"/>
      <c r="O76" s="366"/>
      <c r="Q76" s="362"/>
      <c r="R76" s="364"/>
    </row>
    <row r="77" spans="2:18" ht="19.5" thickBot="1">
      <c r="B77" s="235"/>
      <c r="C77" s="236"/>
      <c r="D77" s="236"/>
      <c r="E77" s="236"/>
      <c r="F77" s="236"/>
      <c r="G77" s="236"/>
      <c r="H77" s="246" t="s">
        <v>72</v>
      </c>
      <c r="I77" s="242">
        <f>I72+I74</f>
        <v>409738.142</v>
      </c>
      <c r="J77" s="225"/>
      <c r="K77" s="267" t="s">
        <v>72</v>
      </c>
      <c r="L77" s="268"/>
      <c r="M77" s="269"/>
      <c r="N77" s="248">
        <f>N72+N74</f>
        <v>235461.094</v>
      </c>
      <c r="O77" s="228"/>
      <c r="P77" s="38"/>
      <c r="Q77" s="74">
        <f>Q72+Q73</f>
        <v>1000</v>
      </c>
      <c r="R77" s="75">
        <f>R72+R73</f>
        <v>1000</v>
      </c>
    </row>
  </sheetData>
  <sheetProtection/>
  <mergeCells count="98">
    <mergeCell ref="N75:N76"/>
    <mergeCell ref="Q75:Q76"/>
    <mergeCell ref="R75:R76"/>
    <mergeCell ref="O75:O76"/>
    <mergeCell ref="C67:I67"/>
    <mergeCell ref="Q67:R67"/>
    <mergeCell ref="B70:H70"/>
    <mergeCell ref="K71:M71"/>
    <mergeCell ref="K72:M72"/>
    <mergeCell ref="Q28:R28"/>
    <mergeCell ref="O73:O74"/>
    <mergeCell ref="Q73:Q74"/>
    <mergeCell ref="R73:R74"/>
    <mergeCell ref="K60:O60"/>
    <mergeCell ref="Q60:R60"/>
    <mergeCell ref="K64:O64"/>
    <mergeCell ref="Q34:R34"/>
    <mergeCell ref="Q41:R41"/>
    <mergeCell ref="Q48:R48"/>
    <mergeCell ref="Q31:R31"/>
    <mergeCell ref="Q45:R45"/>
    <mergeCell ref="C60:I60"/>
    <mergeCell ref="C41:I41"/>
    <mergeCell ref="C45:I45"/>
    <mergeCell ref="C48:I48"/>
    <mergeCell ref="K48:O48"/>
    <mergeCell ref="C31:I31"/>
    <mergeCell ref="K47:M47"/>
    <mergeCell ref="K53:M53"/>
    <mergeCell ref="K31:O31"/>
    <mergeCell ref="K41:O41"/>
    <mergeCell ref="K45:O45"/>
    <mergeCell ref="K28:O28"/>
    <mergeCell ref="K33:M33"/>
    <mergeCell ref="K40:M40"/>
    <mergeCell ref="K44:M44"/>
    <mergeCell ref="K14:O14"/>
    <mergeCell ref="B2:R2"/>
    <mergeCell ref="C18:I18"/>
    <mergeCell ref="C23:I23"/>
    <mergeCell ref="C28:I28"/>
    <mergeCell ref="Q14:R14"/>
    <mergeCell ref="Q18:R18"/>
    <mergeCell ref="Q23:R23"/>
    <mergeCell ref="K66:M66"/>
    <mergeCell ref="K70:M70"/>
    <mergeCell ref="K13:M13"/>
    <mergeCell ref="K54:M54"/>
    <mergeCell ref="K17:M17"/>
    <mergeCell ref="K59:M59"/>
    <mergeCell ref="K67:O67"/>
    <mergeCell ref="K18:O18"/>
    <mergeCell ref="K23:O23"/>
    <mergeCell ref="K34:O34"/>
    <mergeCell ref="Q64:R64"/>
    <mergeCell ref="B44:H44"/>
    <mergeCell ref="C34:I34"/>
    <mergeCell ref="R3:R10"/>
    <mergeCell ref="L5:L7"/>
    <mergeCell ref="C64:I64"/>
    <mergeCell ref="K30:M30"/>
    <mergeCell ref="K3:O3"/>
    <mergeCell ref="O5:O7"/>
    <mergeCell ref="K63:M63"/>
    <mergeCell ref="B17:H17"/>
    <mergeCell ref="B13:H13"/>
    <mergeCell ref="B27:H27"/>
    <mergeCell ref="B30:H30"/>
    <mergeCell ref="B8:C8"/>
    <mergeCell ref="K27:M27"/>
    <mergeCell ref="K22:M22"/>
    <mergeCell ref="B66:H66"/>
    <mergeCell ref="B63:H63"/>
    <mergeCell ref="E5:E7"/>
    <mergeCell ref="C5:D7"/>
    <mergeCell ref="B22:H22"/>
    <mergeCell ref="B33:H33"/>
    <mergeCell ref="B40:H40"/>
    <mergeCell ref="B59:H59"/>
    <mergeCell ref="B53:H53"/>
    <mergeCell ref="B47:H47"/>
    <mergeCell ref="M5:M7"/>
    <mergeCell ref="B3:I3"/>
    <mergeCell ref="K5:K7"/>
    <mergeCell ref="C4:D4"/>
    <mergeCell ref="C14:I14"/>
    <mergeCell ref="C10:I10"/>
    <mergeCell ref="E9:I9"/>
    <mergeCell ref="K73:M76"/>
    <mergeCell ref="B73:H76"/>
    <mergeCell ref="K77:M77"/>
    <mergeCell ref="Q3:Q10"/>
    <mergeCell ref="F5:F7"/>
    <mergeCell ref="N5:N7"/>
    <mergeCell ref="G5:G7"/>
    <mergeCell ref="H5:H7"/>
    <mergeCell ref="B4:B7"/>
    <mergeCell ref="I5:I7"/>
  </mergeCells>
  <printOptions/>
  <pageMargins left="0.2362204724409449" right="0.2362204724409449" top="0.9448818897637796" bottom="0.5511811023622047" header="0.31496062992125984" footer="0.31496062992125984"/>
  <pageSetup horizontalDpi="600" verticalDpi="600" orientation="landscape" paperSize="9" r:id="rId1"/>
  <ignoredErrors>
    <ignoredError sqref="Q17:R17 Q22:R22 Q77:R77 Q70:R72 Q66:R66 Q62:R63 Q59:R59 Q53:R54 I15:I16 I11:I13 I49:I54 I46:I47 H58:I58 I61:I63 I65:I66 I68:I75 K12:O15 K18:O23 K17:M17 N16:O17 I42:I44 I35:I40 I19:I22 B17:I18 B23:I23 B22:H22 B28:I31 B41:I41 B36 B45:I45 B42:H44 N76 Q30:R33 Q44:R47 Q40:R40 Q13:R13 O73 N74:O74 O75 I77 N77 E19 B19:B21 E21 E24 B24:B25 E25 H24 K28:O34 K24 N24:O24 K25:L25 I24:I27 K27:N27 H26 N26 B27:H27 Q27:R27 B34 D34:I34 G25:H25 I59 K59:O60 B33:I33 B32:E32 G32:I32 B40:H40 B37 F37:H37 G19:H19 E20 G20:H20 G21:H21 B35 G35:H35 F36:H36 K36:O36 M35:O35 K40:O45 L37:O37 B38 F38:G38 L38 N38:O38 B39 G39 N39:O39 K53:O57 L50 K51:L51 N51:O51 K52:L52 N52:O52 N50:O50 B46 K47:O48 L46 N46:O46 N25:O25 K16:L16 K49:N49 K62:O63 K61:N61 O77 O72 K71:N71 O71 K58:M58 N58:O58 N72 K65:O70 L64:O64 K11:L11 N11:O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Kellyson Salgado Gomes</cp:lastModifiedBy>
  <cp:lastPrinted>2012-03-20T20:00:05Z</cp:lastPrinted>
  <dcterms:created xsi:type="dcterms:W3CDTF">2011-02-11T16:03:47Z</dcterms:created>
  <dcterms:modified xsi:type="dcterms:W3CDTF">2018-10-31T19:43:28Z</dcterms:modified>
  <cp:category/>
  <cp:version/>
  <cp:contentType/>
  <cp:contentStatus/>
</cp:coreProperties>
</file>